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4/EVENT 2024/EVENT 1385-21-RFB-SPRWS-LEAD SERVICES AT LAWSON PARK-KAITLIN S/"/>
    </mc:Choice>
  </mc:AlternateContent>
  <xr:revisionPtr revIDLastSave="115" documentId="8_{C35A600C-954F-440C-A3D2-877BAFBB5419}" xr6:coauthVersionLast="47" xr6:coauthVersionMax="47" xr10:uidLastSave="{5562BDB7-1DDA-4C21-8CAF-EDB25F392F8C}"/>
  <bookViews>
    <workbookView xWindow="-120" yWindow="-120" windowWidth="29040" windowHeight="15840" xr2:uid="{D2A1B45D-FA31-4ADE-883A-C2867EA46386}"/>
  </bookViews>
  <sheets>
    <sheet name="Bid Form" sheetId="1" r:id="rId1"/>
    <sheet name="Sheet1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0" i="1" l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7" i="1"/>
  <c r="M8" i="1" l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7" i="1"/>
  <c r="L50" i="1" s="1"/>
  <c r="K8" i="1" l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7" i="1"/>
  <c r="J50" i="1" s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7" i="1"/>
  <c r="H50" i="1" l="1"/>
  <c r="G17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6" i="1"/>
  <c r="G15" i="1"/>
  <c r="G14" i="1"/>
  <c r="G13" i="1"/>
  <c r="G12" i="1"/>
  <c r="G11" i="1"/>
  <c r="G10" i="1"/>
  <c r="G9" i="1"/>
  <c r="G8" i="1"/>
  <c r="G7" i="1"/>
  <c r="F50" i="1" l="1"/>
</calcChain>
</file>

<file path=xl/sharedStrings.xml><?xml version="1.0" encoding="utf-8"?>
<sst xmlns="http://schemas.openxmlformats.org/spreadsheetml/2006/main" count="200" uniqueCount="157">
  <si>
    <t>BID FOR 2024 LEAD SERVICE LINE REPLACEMENTS FOR LAWSON FOREST</t>
  </si>
  <si>
    <t>Line No.</t>
  </si>
  <si>
    <t>Spec. No.
Bid No.</t>
  </si>
  <si>
    <t>Item</t>
  </si>
  <si>
    <t>Approx Qty.</t>
  </si>
  <si>
    <t>Unit</t>
  </si>
  <si>
    <t xml:space="preserve"> Unit Price </t>
  </si>
  <si>
    <t xml:space="preserve"> Total Price </t>
  </si>
  <si>
    <t>MOBILIZATION (5% MAXIMUM)</t>
  </si>
  <si>
    <t>LUMP SUM</t>
  </si>
  <si>
    <t>REMOVE CONCRETE CURB OR CURB AND GUTTER</t>
  </si>
  <si>
    <t>LIN. FT.</t>
  </si>
  <si>
    <t xml:space="preserve">SAWING PAVEMENT </t>
  </si>
  <si>
    <t>REMOVE PAVEMENT</t>
  </si>
  <si>
    <t>463</t>
  </si>
  <si>
    <t>CU. YD.</t>
  </si>
  <si>
    <t>REMOVE CONCRETE WALK</t>
  </si>
  <si>
    <t>SQ. FT.</t>
  </si>
  <si>
    <t>ABANDON INACTIVE SERVICE</t>
  </si>
  <si>
    <t>EACH</t>
  </si>
  <si>
    <t>HAUL AND DISPOSE OF CONTAMINATED MATERIAL</t>
  </si>
  <si>
    <t>TON</t>
  </si>
  <si>
    <t>STREET SWEEPER (WITH PICKUP BROOM)</t>
  </si>
  <si>
    <t>HOUR</t>
  </si>
  <si>
    <t>AGGREGATE BASE CLASS 5</t>
  </si>
  <si>
    <t>BITUMINOUS MATERIAL FOR TACK COAT</t>
  </si>
  <si>
    <t>GALLON</t>
  </si>
  <si>
    <t>TYPE SPWEA340F WEARING COURSE FOR STREET PAVEMENT</t>
  </si>
  <si>
    <t xml:space="preserve">GRANULAR BACKFILL </t>
  </si>
  <si>
    <t>SANITARY SEWER SERVICE REPAIR EXCAVATION</t>
  </si>
  <si>
    <t>SANITARY SEWER SERVICE LINER REPAIR EXCAVATION</t>
  </si>
  <si>
    <t>SANITARY SEWER SERVICE REPAIR</t>
  </si>
  <si>
    <t>SANITARY SEWER SERVICE LINER REPAIR</t>
  </si>
  <si>
    <t>TELEVISE SANITARY SEWER SERVICE - FROM CLEANOUT</t>
  </si>
  <si>
    <t>31608</t>
  </si>
  <si>
    <t>TELEVISE SANITARY SEWER SERVICE - LATERAL LAUNCH</t>
  </si>
  <si>
    <t>3512</t>
  </si>
  <si>
    <t>TELEVISE MAIN LINE SEWER</t>
  </si>
  <si>
    <t>1” ORISEAL VALVE AND BOX</t>
  </si>
  <si>
    <t>SACRIFICIAL ANODE</t>
  </si>
  <si>
    <t>WATER UTILITY HOLE</t>
  </si>
  <si>
    <t>1" CORPORATION STOP</t>
  </si>
  <si>
    <t>PUBLIC LEAD SERVICE LINE REPLACEMENT - 1" COPPER</t>
  </si>
  <si>
    <t>CASTING ASSEMBLY SPECIAL</t>
  </si>
  <si>
    <t>4" CONCRETE WALK</t>
  </si>
  <si>
    <t>CONCRETE CURB &amp; GUTTER DESIGN B-624</t>
  </si>
  <si>
    <t>6" CONCRETE DRIVEWAY PAVEMENT</t>
  </si>
  <si>
    <t>SQ. YD.</t>
  </si>
  <si>
    <t>TRAFFIC CONTROL</t>
  </si>
  <si>
    <t>ALTERNATE PEDESTRIAN ROUTE</t>
  </si>
  <si>
    <t>STORM DRAIN INLET PROTECTION</t>
  </si>
  <si>
    <t>SEDIMENT CONTROL LOG TYPE WOOD FIBER</t>
  </si>
  <si>
    <t>BOULEVARD TOPSOIL BORROW</t>
  </si>
  <si>
    <t>HYDRAULIC MULCH MATRIX, TYPE 4</t>
  </si>
  <si>
    <t>POUND</t>
  </si>
  <si>
    <t>SEED, MIXTURE 25-151</t>
  </si>
  <si>
    <t>ROLLED EROSION PREVENTION CATEGORY 10</t>
  </si>
  <si>
    <t>PRIVATE LEAD SERVICE LINE REPLACEMENT - 1" COPPER</t>
  </si>
  <si>
    <t>10481</t>
  </si>
  <si>
    <t>POTHOLING</t>
  </si>
  <si>
    <t>PROJECT MANAGEMENT/CUSTOMER COORDINATION</t>
  </si>
  <si>
    <t>INTERNAL SERVICE LINE RECONNECTION</t>
  </si>
  <si>
    <t>280</t>
  </si>
  <si>
    <t>INTERNAL SERVICE LINE RECONNECTION GREATER THAN 10'</t>
  </si>
  <si>
    <t>434</t>
  </si>
  <si>
    <t>FREEZING WATER SERVICES</t>
  </si>
  <si>
    <t>ALLOWANCE</t>
  </si>
  <si>
    <t>TOTAL BID AMOUNT
Please enter this line amount on the supplier portal via www.stpaulbids.com</t>
  </si>
  <si>
    <t xml:space="preserve">  </t>
  </si>
  <si>
    <t>BID FORM SUMMARY EVENT 1385</t>
  </si>
  <si>
    <t>Five Star Energy</t>
  </si>
  <si>
    <t>Carl Bolander</t>
  </si>
  <si>
    <t>PWS</t>
  </si>
  <si>
    <t>SGP Contracting</t>
  </si>
  <si>
    <t>Triple E</t>
  </si>
  <si>
    <t>220600</t>
  </si>
  <si>
    <t>8.11</t>
  </si>
  <si>
    <t>3.62</t>
  </si>
  <si>
    <t>68.92</t>
  </si>
  <si>
    <t>2.02</t>
  </si>
  <si>
    <t>1907.50</t>
  </si>
  <si>
    <t>50</t>
  </si>
  <si>
    <t>250</t>
  </si>
  <si>
    <t>60.26</t>
  </si>
  <si>
    <t>4.60</t>
  </si>
  <si>
    <t>204.70</t>
  </si>
  <si>
    <t>1</t>
  </si>
  <si>
    <t>3900</t>
  </si>
  <si>
    <t>5000</t>
  </si>
  <si>
    <t>90</t>
  </si>
  <si>
    <t>100</t>
  </si>
  <si>
    <t>4.63</t>
  </si>
  <si>
    <t>16.50</t>
  </si>
  <si>
    <t>5.50</t>
  </si>
  <si>
    <t>357.64</t>
  </si>
  <si>
    <t>460.80</t>
  </si>
  <si>
    <t>1607.25</t>
  </si>
  <si>
    <t>137.27</t>
  </si>
  <si>
    <t>233.09</t>
  </si>
  <si>
    <t>12.59</t>
  </si>
  <si>
    <t>55.50</t>
  </si>
  <si>
    <t>133.80</t>
  </si>
  <si>
    <t>62756.53</t>
  </si>
  <si>
    <t>38283.27</t>
  </si>
  <si>
    <t>200</t>
  </si>
  <si>
    <t>10.77</t>
  </si>
  <si>
    <t>76</t>
  </si>
  <si>
    <t>6.90</t>
  </si>
  <si>
    <t>9</t>
  </si>
  <si>
    <t>7</t>
  </si>
  <si>
    <t>39.36</t>
  </si>
  <si>
    <t>850</t>
  </si>
  <si>
    <t>330000</t>
  </si>
  <si>
    <t>6047</t>
  </si>
  <si>
    <t>85</t>
  </si>
  <si>
    <t>1209</t>
  </si>
  <si>
    <t>150000</t>
  </si>
  <si>
    <t>15.01</t>
  </si>
  <si>
    <t>3.27</t>
  </si>
  <si>
    <t>50.25</t>
  </si>
  <si>
    <t>1.28</t>
  </si>
  <si>
    <t>778.25</t>
  </si>
  <si>
    <t>46.80</t>
  </si>
  <si>
    <t>170.5</t>
  </si>
  <si>
    <t>36.7</t>
  </si>
  <si>
    <t>20.44</t>
  </si>
  <si>
    <t>296.53</t>
  </si>
  <si>
    <t>11.89</t>
  </si>
  <si>
    <t>518.64</t>
  </si>
  <si>
    <t>829.63</t>
  </si>
  <si>
    <t>1106.92</t>
  </si>
  <si>
    <t>178.41</t>
  </si>
  <si>
    <t>3.12</t>
  </si>
  <si>
    <t>16.5</t>
  </si>
  <si>
    <t>308.95</t>
  </si>
  <si>
    <t>258.7</t>
  </si>
  <si>
    <t>885.12</t>
  </si>
  <si>
    <t>188.17</t>
  </si>
  <si>
    <t>110.25</t>
  </si>
  <si>
    <t>230.97</t>
  </si>
  <si>
    <t>10.34</t>
  </si>
  <si>
    <t>55.68</t>
  </si>
  <si>
    <t>127.54</t>
  </si>
  <si>
    <t>141037.93</t>
  </si>
  <si>
    <t>1100</t>
  </si>
  <si>
    <t>1.43</t>
  </si>
  <si>
    <t>3.97</t>
  </si>
  <si>
    <t>67.16</t>
  </si>
  <si>
    <t>8.31</t>
  </si>
  <si>
    <t>6.89</t>
  </si>
  <si>
    <t>2.72</t>
  </si>
  <si>
    <t>60.76</t>
  </si>
  <si>
    <t>336.63</t>
  </si>
  <si>
    <t>165000</t>
  </si>
  <si>
    <t>1279.45</t>
  </si>
  <si>
    <t>53.52</t>
  </si>
  <si>
    <t>295.06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</si>
</sst>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00B0F0"/>
        <bgColor rgb="FF000000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wrapText="1"/>
    </xf>
    <xf numFmtId="49" fontId="3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wrapText="1"/>
    </xf>
    <xf numFmtId="49" fontId="3" fillId="0" borderId="2" xfId="0" applyNumberFormat="1" applyFont="1" applyBorder="1" applyAlignment="1">
      <alignment horizontal="center" wrapText="1"/>
    </xf>
    <xf numFmtId="164" fontId="3" fillId="0" borderId="3" xfId="0" applyNumberFormat="1" applyFont="1" applyBorder="1" applyAlignment="1">
      <alignment wrapText="1"/>
    </xf>
    <xf numFmtId="0" fontId="3" fillId="0" borderId="4" xfId="0" applyFont="1" applyBorder="1" applyAlignment="1">
      <alignment wrapText="1"/>
    </xf>
    <xf numFmtId="44" fontId="3" fillId="0" borderId="0" xfId="1" applyFont="1" applyAlignment="1">
      <alignment wrapText="1"/>
    </xf>
    <xf numFmtId="44" fontId="3" fillId="0" borderId="6" xfId="1" applyFont="1" applyBorder="1" applyAlignment="1">
      <alignment wrapText="1"/>
    </xf>
    <xf numFmtId="44" fontId="5" fillId="4" borderId="7" xfId="1" applyFont="1" applyFill="1" applyBorder="1" applyAlignment="1">
      <alignment horizontal="center" wrapText="1"/>
    </xf>
    <xf numFmtId="44" fontId="5" fillId="4" borderId="8" xfId="1" applyFont="1" applyFill="1" applyBorder="1" applyAlignment="1">
      <alignment horizontal="center" wrapText="1"/>
    </xf>
    <xf numFmtId="49" fontId="3" fillId="0" borderId="9" xfId="0" applyNumberFormat="1" applyFont="1" applyBorder="1" applyAlignment="1">
      <alignment horizontal="center" wrapText="1"/>
    </xf>
    <xf numFmtId="49" fontId="3" fillId="0" borderId="10" xfId="0" applyNumberFormat="1" applyFont="1" applyBorder="1" applyAlignment="1">
      <alignment horizontal="center" wrapText="1"/>
    </xf>
    <xf numFmtId="49" fontId="3" fillId="0" borderId="10" xfId="0" applyNumberFormat="1" applyFont="1" applyBorder="1" applyAlignment="1">
      <alignment wrapText="1"/>
    </xf>
    <xf numFmtId="0" fontId="2" fillId="2" borderId="6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49" fontId="4" fillId="3" borderId="6" xfId="0" applyNumberFormat="1" applyFont="1" applyFill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49" fontId="4" fillId="3" borderId="12" xfId="0" applyNumberFormat="1" applyFont="1" applyFill="1" applyBorder="1" applyAlignment="1">
      <alignment horizontal="center" wrapText="1"/>
    </xf>
    <xf numFmtId="49" fontId="3" fillId="0" borderId="11" xfId="0" applyNumberFormat="1" applyFont="1" applyBorder="1" applyAlignment="1">
      <alignment horizontal="center" wrapText="1"/>
    </xf>
    <xf numFmtId="49" fontId="3" fillId="0" borderId="5" xfId="0" applyNumberFormat="1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49" fontId="4" fillId="3" borderId="16" xfId="0" applyNumberFormat="1" applyFont="1" applyFill="1" applyBorder="1" applyAlignment="1">
      <alignment horizontal="center" wrapText="1"/>
    </xf>
    <xf numFmtId="0" fontId="4" fillId="3" borderId="17" xfId="0" applyFont="1" applyFill="1" applyBorder="1" applyAlignment="1">
      <alignment horizontal="center" wrapText="1"/>
    </xf>
    <xf numFmtId="44" fontId="3" fillId="0" borderId="9" xfId="0" applyNumberFormat="1" applyFont="1" applyBorder="1" applyAlignment="1">
      <alignment wrapText="1"/>
    </xf>
    <xf numFmtId="164" fontId="3" fillId="0" borderId="18" xfId="0" applyNumberFormat="1" applyFont="1" applyBorder="1" applyAlignment="1">
      <alignment wrapText="1"/>
    </xf>
    <xf numFmtId="44" fontId="3" fillId="0" borderId="2" xfId="0" applyNumberFormat="1" applyFont="1" applyBorder="1" applyAlignment="1">
      <alignment wrapText="1"/>
    </xf>
    <xf numFmtId="44" fontId="3" fillId="0" borderId="2" xfId="1" applyFont="1" applyBorder="1" applyAlignment="1">
      <alignment wrapText="1"/>
    </xf>
    <xf numFmtId="164" fontId="5" fillId="4" borderId="19" xfId="0" applyNumberFormat="1" applyFont="1" applyFill="1" applyBorder="1" applyAlignment="1">
      <alignment horizontal="center" wrapText="1"/>
    </xf>
    <xf numFmtId="164" fontId="5" fillId="4" borderId="20" xfId="0" applyNumberFormat="1" applyFont="1" applyFill="1" applyBorder="1" applyAlignment="1">
      <alignment horizontal="center" wrapText="1"/>
    </xf>
    <xf numFmtId="44" fontId="4" fillId="3" borderId="16" xfId="1" applyFont="1" applyFill="1" applyBorder="1" applyAlignment="1">
      <alignment horizontal="center" wrapText="1"/>
    </xf>
    <xf numFmtId="44" fontId="4" fillId="3" borderId="17" xfId="1" applyFont="1" applyFill="1" applyBorder="1" applyAlignment="1">
      <alignment horizontal="center" wrapText="1"/>
    </xf>
    <xf numFmtId="44" fontId="3" fillId="0" borderId="21" xfId="1" applyFont="1" applyBorder="1" applyAlignment="1">
      <alignment wrapText="1"/>
    </xf>
    <xf numFmtId="44" fontId="3" fillId="0" borderId="22" xfId="1" applyFont="1" applyBorder="1" applyAlignment="1">
      <alignment wrapText="1"/>
    </xf>
    <xf numFmtId="44" fontId="3" fillId="0" borderId="16" xfId="1" applyFont="1" applyBorder="1" applyAlignment="1">
      <alignment wrapText="1"/>
    </xf>
    <xf numFmtId="44" fontId="3" fillId="0" borderId="17" xfId="1" applyFont="1" applyBorder="1" applyAlignment="1">
      <alignment wrapText="1"/>
    </xf>
    <xf numFmtId="164" fontId="5" fillId="4" borderId="23" xfId="0" applyNumberFormat="1" applyFont="1" applyFill="1" applyBorder="1" applyAlignment="1">
      <alignment horizontal="center" wrapText="1"/>
    </xf>
    <xf numFmtId="164" fontId="5" fillId="4" borderId="24" xfId="0" applyNumberFormat="1" applyFont="1" applyFill="1" applyBorder="1" applyAlignment="1">
      <alignment horizontal="center" wrapText="1"/>
    </xf>
    <xf numFmtId="44" fontId="2" fillId="0" borderId="14" xfId="1" applyFont="1" applyBorder="1" applyAlignment="1">
      <alignment horizontal="center" wrapText="1"/>
    </xf>
    <xf numFmtId="44" fontId="2" fillId="0" borderId="15" xfId="1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C0066-FAAB-4735-8646-3812E297E21F}">
  <dimension ref="A1:O63"/>
  <sheetViews>
    <sheetView tabSelected="1" workbookViewId="0">
      <selection activeCell="A4" sqref="A4:O4"/>
    </sheetView>
  </sheetViews>
  <sheetFormatPr defaultColWidth="9.140625" defaultRowHeight="15" x14ac:dyDescent="0.25"/>
  <cols>
    <col min="1" max="1" width="4.7109375" style="1" customWidth="1"/>
    <col min="2" max="2" width="11" style="1" customWidth="1"/>
    <col min="3" max="3" width="45" style="1" customWidth="1"/>
    <col min="4" max="4" width="9.85546875" style="1" customWidth="1"/>
    <col min="5" max="5" width="14.5703125" style="1" customWidth="1"/>
    <col min="6" max="6" width="17" style="1" customWidth="1"/>
    <col min="7" max="7" width="19.28515625" style="1" customWidth="1"/>
    <col min="8" max="8" width="14.140625" style="7" customWidth="1"/>
    <col min="9" max="9" width="16.140625" style="7" customWidth="1"/>
    <col min="10" max="10" width="15.140625" style="7" customWidth="1"/>
    <col min="11" max="11" width="16.140625" style="7" customWidth="1"/>
    <col min="12" max="12" width="12.5703125" style="7" customWidth="1"/>
    <col min="13" max="15" width="16.140625" style="7" customWidth="1"/>
    <col min="16" max="16384" width="9.140625" style="1"/>
  </cols>
  <sheetData>
    <row r="1" spans="1:15" ht="18" customHeight="1" x14ac:dyDescent="0.25">
      <c r="A1" s="14" t="s">
        <v>69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15" hidden="1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ht="51.75" hidden="1" customHeight="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ht="18.75" customHeight="1" thickBot="1" x14ac:dyDescent="0.35">
      <c r="A4" s="15" t="s">
        <v>0</v>
      </c>
      <c r="B4" s="15"/>
      <c r="C4" s="15"/>
      <c r="D4" s="15"/>
      <c r="E4" s="15"/>
      <c r="F4" s="22"/>
      <c r="G4" s="22"/>
      <c r="H4" s="15"/>
      <c r="I4" s="15"/>
      <c r="J4" s="22"/>
      <c r="K4" s="22"/>
      <c r="L4" s="22"/>
      <c r="M4" s="22"/>
      <c r="N4" s="22"/>
      <c r="O4" s="22"/>
    </row>
    <row r="5" spans="1:15" ht="18.75" customHeight="1" x14ac:dyDescent="0.3">
      <c r="A5" s="16"/>
      <c r="B5" s="16"/>
      <c r="C5" s="16"/>
      <c r="D5" s="16"/>
      <c r="E5" s="18"/>
      <c r="F5" s="23" t="s">
        <v>70</v>
      </c>
      <c r="G5" s="24"/>
      <c r="H5" s="23" t="s">
        <v>71</v>
      </c>
      <c r="I5" s="24"/>
      <c r="J5" s="41" t="s">
        <v>72</v>
      </c>
      <c r="K5" s="42"/>
      <c r="L5" s="41" t="s">
        <v>73</v>
      </c>
      <c r="M5" s="42"/>
      <c r="N5" s="41" t="s">
        <v>74</v>
      </c>
      <c r="O5" s="42"/>
    </row>
    <row r="6" spans="1:15" ht="43.5" x14ac:dyDescent="0.25">
      <c r="A6" s="17" t="s">
        <v>1</v>
      </c>
      <c r="B6" s="17" t="s">
        <v>2</v>
      </c>
      <c r="C6" s="17" t="s">
        <v>3</v>
      </c>
      <c r="D6" s="17" t="s">
        <v>4</v>
      </c>
      <c r="E6" s="19" t="s">
        <v>5</v>
      </c>
      <c r="F6" s="25" t="s">
        <v>6</v>
      </c>
      <c r="G6" s="26" t="s">
        <v>7</v>
      </c>
      <c r="H6" s="33" t="s">
        <v>6</v>
      </c>
      <c r="I6" s="34" t="s">
        <v>7</v>
      </c>
      <c r="J6" s="33" t="s">
        <v>6</v>
      </c>
      <c r="K6" s="34" t="s">
        <v>7</v>
      </c>
      <c r="L6" s="33" t="s">
        <v>6</v>
      </c>
      <c r="M6" s="34" t="s">
        <v>7</v>
      </c>
      <c r="N6" s="33" t="s">
        <v>6</v>
      </c>
      <c r="O6" s="34" t="s">
        <v>7</v>
      </c>
    </row>
    <row r="7" spans="1:15" x14ac:dyDescent="0.25">
      <c r="A7" s="11">
        <v>1</v>
      </c>
      <c r="B7" s="12">
        <v>2021.501</v>
      </c>
      <c r="C7" s="13" t="s">
        <v>8</v>
      </c>
      <c r="D7" s="12">
        <v>1</v>
      </c>
      <c r="E7" s="20" t="s">
        <v>9</v>
      </c>
      <c r="F7" s="27">
        <v>40000</v>
      </c>
      <c r="G7" s="28">
        <f>D7*F7</f>
        <v>40000</v>
      </c>
      <c r="H7" s="35">
        <v>264000</v>
      </c>
      <c r="I7" s="36">
        <f>H7*D7</f>
        <v>264000</v>
      </c>
      <c r="J7" s="35">
        <v>234362.23999999999</v>
      </c>
      <c r="K7" s="36">
        <f>J7*D7</f>
        <v>234362.23999999999</v>
      </c>
      <c r="L7" s="35" t="s">
        <v>75</v>
      </c>
      <c r="M7" s="36">
        <f>L7*D7</f>
        <v>220600</v>
      </c>
      <c r="N7" s="35" t="s">
        <v>116</v>
      </c>
      <c r="O7" s="36">
        <f>N7*D7</f>
        <v>150000</v>
      </c>
    </row>
    <row r="8" spans="1:15" ht="30" x14ac:dyDescent="0.25">
      <c r="A8" s="4">
        <v>2</v>
      </c>
      <c r="B8" s="2">
        <v>2104.5030000000002</v>
      </c>
      <c r="C8" s="3" t="s">
        <v>10</v>
      </c>
      <c r="D8" s="2">
        <v>1042</v>
      </c>
      <c r="E8" s="21" t="s">
        <v>11</v>
      </c>
      <c r="F8" s="29">
        <v>0.01</v>
      </c>
      <c r="G8" s="5">
        <f t="shared" ref="G8:G48" si="0">D8*F8</f>
        <v>10.42</v>
      </c>
      <c r="H8" s="37">
        <v>2</v>
      </c>
      <c r="I8" s="38">
        <f t="shared" ref="I8:I49" si="1">H8*D8</f>
        <v>2084</v>
      </c>
      <c r="J8" s="37">
        <v>26.19</v>
      </c>
      <c r="K8" s="38">
        <f t="shared" ref="K8:K49" si="2">J8*D8</f>
        <v>27289.98</v>
      </c>
      <c r="L8" s="37" t="s">
        <v>76</v>
      </c>
      <c r="M8" s="38">
        <f t="shared" ref="M8:M49" si="3">L8*D8</f>
        <v>8450.619999999999</v>
      </c>
      <c r="N8" s="37" t="s">
        <v>117</v>
      </c>
      <c r="O8" s="38">
        <f t="shared" ref="O8:O49" si="4">N8*D8</f>
        <v>15640.42</v>
      </c>
    </row>
    <row r="9" spans="1:15" x14ac:dyDescent="0.25">
      <c r="A9" s="4">
        <v>3</v>
      </c>
      <c r="B9" s="2">
        <v>2104.5030000000002</v>
      </c>
      <c r="C9" s="3" t="s">
        <v>12</v>
      </c>
      <c r="D9" s="2">
        <v>5975</v>
      </c>
      <c r="E9" s="21" t="s">
        <v>11</v>
      </c>
      <c r="F9" s="29">
        <v>0.01</v>
      </c>
      <c r="G9" s="5">
        <f t="shared" si="0"/>
        <v>59.75</v>
      </c>
      <c r="H9" s="37">
        <v>5</v>
      </c>
      <c r="I9" s="38">
        <f t="shared" si="1"/>
        <v>29875</v>
      </c>
      <c r="J9" s="37">
        <v>4.13</v>
      </c>
      <c r="K9" s="38">
        <f t="shared" si="2"/>
        <v>24676.75</v>
      </c>
      <c r="L9" s="37" t="s">
        <v>77</v>
      </c>
      <c r="M9" s="38">
        <f t="shared" si="3"/>
        <v>21629.5</v>
      </c>
      <c r="N9" s="37" t="s">
        <v>118</v>
      </c>
      <c r="O9" s="38">
        <f t="shared" si="4"/>
        <v>19538.25</v>
      </c>
    </row>
    <row r="10" spans="1:15" x14ac:dyDescent="0.25">
      <c r="A10" s="4">
        <v>4</v>
      </c>
      <c r="B10" s="2">
        <v>2104.5070000000001</v>
      </c>
      <c r="C10" s="3" t="s">
        <v>13</v>
      </c>
      <c r="D10" s="2" t="s">
        <v>14</v>
      </c>
      <c r="E10" s="21" t="s">
        <v>15</v>
      </c>
      <c r="F10" s="29">
        <v>0.01</v>
      </c>
      <c r="G10" s="5">
        <f t="shared" si="0"/>
        <v>4.63</v>
      </c>
      <c r="H10" s="37">
        <v>15</v>
      </c>
      <c r="I10" s="38">
        <f t="shared" si="1"/>
        <v>6945</v>
      </c>
      <c r="J10" s="37">
        <v>295.63</v>
      </c>
      <c r="K10" s="38">
        <f t="shared" si="2"/>
        <v>136876.69</v>
      </c>
      <c r="L10" s="37" t="s">
        <v>78</v>
      </c>
      <c r="M10" s="38">
        <f t="shared" si="3"/>
        <v>31909.96</v>
      </c>
      <c r="N10" s="37" t="s">
        <v>119</v>
      </c>
      <c r="O10" s="38">
        <f t="shared" si="4"/>
        <v>23265.75</v>
      </c>
    </row>
    <row r="11" spans="1:15" x14ac:dyDescent="0.25">
      <c r="A11" s="4">
        <v>5</v>
      </c>
      <c r="B11" s="2">
        <v>2104.518</v>
      </c>
      <c r="C11" s="3" t="s">
        <v>16</v>
      </c>
      <c r="D11" s="2">
        <v>19259</v>
      </c>
      <c r="E11" s="21" t="s">
        <v>17</v>
      </c>
      <c r="F11" s="29">
        <v>0.01</v>
      </c>
      <c r="G11" s="5">
        <f t="shared" si="0"/>
        <v>192.59</v>
      </c>
      <c r="H11" s="37">
        <v>0.2</v>
      </c>
      <c r="I11" s="38">
        <f t="shared" si="1"/>
        <v>3851.8</v>
      </c>
      <c r="J11" s="37">
        <v>2.94</v>
      </c>
      <c r="K11" s="38">
        <f t="shared" si="2"/>
        <v>56621.46</v>
      </c>
      <c r="L11" s="37" t="s">
        <v>79</v>
      </c>
      <c r="M11" s="38">
        <f t="shared" si="3"/>
        <v>38903.18</v>
      </c>
      <c r="N11" s="37" t="s">
        <v>120</v>
      </c>
      <c r="O11" s="38">
        <f t="shared" si="4"/>
        <v>24651.52</v>
      </c>
    </row>
    <row r="12" spans="1:15" x14ac:dyDescent="0.25">
      <c r="A12" s="4">
        <v>6</v>
      </c>
      <c r="B12" s="2">
        <v>2104.5189999999998</v>
      </c>
      <c r="C12" s="3" t="s">
        <v>18</v>
      </c>
      <c r="D12" s="2">
        <v>2</v>
      </c>
      <c r="E12" s="21" t="s">
        <v>19</v>
      </c>
      <c r="F12" s="29">
        <v>1100</v>
      </c>
      <c r="G12" s="5">
        <f t="shared" si="0"/>
        <v>2200</v>
      </c>
      <c r="H12" s="37">
        <v>2500</v>
      </c>
      <c r="I12" s="38">
        <f t="shared" si="1"/>
        <v>5000</v>
      </c>
      <c r="J12" s="37">
        <v>2848.94</v>
      </c>
      <c r="K12" s="38">
        <f t="shared" si="2"/>
        <v>5697.88</v>
      </c>
      <c r="L12" s="37" t="s">
        <v>80</v>
      </c>
      <c r="M12" s="38">
        <f t="shared" si="3"/>
        <v>3815</v>
      </c>
      <c r="N12" s="37" t="s">
        <v>121</v>
      </c>
      <c r="O12" s="38">
        <f t="shared" si="4"/>
        <v>1556.5</v>
      </c>
    </row>
    <row r="13" spans="1:15" ht="30" x14ac:dyDescent="0.25">
      <c r="A13" s="4">
        <v>7</v>
      </c>
      <c r="B13" s="2">
        <v>2105.607</v>
      </c>
      <c r="C13" s="3" t="s">
        <v>20</v>
      </c>
      <c r="D13" s="2">
        <v>150</v>
      </c>
      <c r="E13" s="21" t="s">
        <v>21</v>
      </c>
      <c r="F13" s="29">
        <v>75</v>
      </c>
      <c r="G13" s="5">
        <f t="shared" si="0"/>
        <v>11250</v>
      </c>
      <c r="H13" s="37">
        <v>38</v>
      </c>
      <c r="I13" s="38">
        <f t="shared" si="1"/>
        <v>5700</v>
      </c>
      <c r="J13" s="37">
        <v>65.41</v>
      </c>
      <c r="K13" s="38">
        <f t="shared" si="2"/>
        <v>9811.5</v>
      </c>
      <c r="L13" s="37" t="s">
        <v>81</v>
      </c>
      <c r="M13" s="38">
        <f t="shared" si="3"/>
        <v>7500</v>
      </c>
      <c r="N13" s="37" t="s">
        <v>122</v>
      </c>
      <c r="O13" s="38">
        <f t="shared" si="4"/>
        <v>7020</v>
      </c>
    </row>
    <row r="14" spans="1:15" x14ac:dyDescent="0.25">
      <c r="A14" s="4">
        <v>8</v>
      </c>
      <c r="B14" s="2">
        <v>2123.61</v>
      </c>
      <c r="C14" s="3" t="s">
        <v>22</v>
      </c>
      <c r="D14" s="2">
        <v>90</v>
      </c>
      <c r="E14" s="21" t="s">
        <v>23</v>
      </c>
      <c r="F14" s="29">
        <v>200</v>
      </c>
      <c r="G14" s="5">
        <f t="shared" si="0"/>
        <v>18000</v>
      </c>
      <c r="H14" s="37">
        <v>385</v>
      </c>
      <c r="I14" s="38">
        <f t="shared" si="1"/>
        <v>34650</v>
      </c>
      <c r="J14" s="37">
        <v>192.53</v>
      </c>
      <c r="K14" s="38">
        <f t="shared" si="2"/>
        <v>17327.7</v>
      </c>
      <c r="L14" s="37" t="s">
        <v>82</v>
      </c>
      <c r="M14" s="38">
        <f t="shared" si="3"/>
        <v>22500</v>
      </c>
      <c r="N14" s="37" t="s">
        <v>123</v>
      </c>
      <c r="O14" s="38">
        <f t="shared" si="4"/>
        <v>15345</v>
      </c>
    </row>
    <row r="15" spans="1:15" x14ac:dyDescent="0.25">
      <c r="A15" s="4">
        <v>9</v>
      </c>
      <c r="B15" s="2">
        <v>2211.509</v>
      </c>
      <c r="C15" s="3" t="s">
        <v>24</v>
      </c>
      <c r="D15" s="2">
        <v>1160</v>
      </c>
      <c r="E15" s="21" t="s">
        <v>21</v>
      </c>
      <c r="F15" s="29">
        <v>40</v>
      </c>
      <c r="G15" s="5">
        <f t="shared" si="0"/>
        <v>46400</v>
      </c>
      <c r="H15" s="37">
        <v>11</v>
      </c>
      <c r="I15" s="38">
        <f t="shared" si="1"/>
        <v>12760</v>
      </c>
      <c r="J15" s="37">
        <v>78.28</v>
      </c>
      <c r="K15" s="38">
        <f t="shared" si="2"/>
        <v>90804.800000000003</v>
      </c>
      <c r="L15" s="37" t="s">
        <v>83</v>
      </c>
      <c r="M15" s="38">
        <f t="shared" si="3"/>
        <v>69901.599999999991</v>
      </c>
      <c r="N15" s="37" t="s">
        <v>124</v>
      </c>
      <c r="O15" s="38">
        <f t="shared" si="4"/>
        <v>42572</v>
      </c>
    </row>
    <row r="16" spans="1:15" x14ac:dyDescent="0.25">
      <c r="A16" s="4">
        <v>10</v>
      </c>
      <c r="B16" s="2">
        <v>2357.5059999999999</v>
      </c>
      <c r="C16" s="3" t="s">
        <v>25</v>
      </c>
      <c r="D16" s="2">
        <v>700</v>
      </c>
      <c r="E16" s="21" t="s">
        <v>26</v>
      </c>
      <c r="F16" s="29">
        <v>30</v>
      </c>
      <c r="G16" s="5">
        <f t="shared" si="0"/>
        <v>21000</v>
      </c>
      <c r="H16" s="37">
        <v>4</v>
      </c>
      <c r="I16" s="38">
        <f t="shared" si="1"/>
        <v>2800</v>
      </c>
      <c r="J16" s="37">
        <v>20.440000000000001</v>
      </c>
      <c r="K16" s="38">
        <f t="shared" si="2"/>
        <v>14308</v>
      </c>
      <c r="L16" s="37" t="s">
        <v>84</v>
      </c>
      <c r="M16" s="38">
        <f t="shared" si="3"/>
        <v>3219.9999999999995</v>
      </c>
      <c r="N16" s="37" t="s">
        <v>125</v>
      </c>
      <c r="O16" s="38">
        <f t="shared" si="4"/>
        <v>14308</v>
      </c>
    </row>
    <row r="17" spans="1:15" ht="30" x14ac:dyDescent="0.25">
      <c r="A17" s="4">
        <v>11</v>
      </c>
      <c r="B17" s="2">
        <v>2360.509</v>
      </c>
      <c r="C17" s="3" t="s">
        <v>27</v>
      </c>
      <c r="D17" s="2">
        <v>940</v>
      </c>
      <c r="E17" s="21" t="s">
        <v>21</v>
      </c>
      <c r="F17" s="29">
        <v>220</v>
      </c>
      <c r="G17" s="5">
        <f>D17*F17</f>
        <v>206800</v>
      </c>
      <c r="H17" s="37">
        <v>180</v>
      </c>
      <c r="I17" s="38">
        <f t="shared" si="1"/>
        <v>169200</v>
      </c>
      <c r="J17" s="37">
        <v>296.58</v>
      </c>
      <c r="K17" s="38">
        <f t="shared" si="2"/>
        <v>278785.2</v>
      </c>
      <c r="L17" s="37" t="s">
        <v>85</v>
      </c>
      <c r="M17" s="38">
        <f t="shared" si="3"/>
        <v>192418</v>
      </c>
      <c r="N17" s="37" t="s">
        <v>126</v>
      </c>
      <c r="O17" s="38">
        <f t="shared" si="4"/>
        <v>278738.19999999995</v>
      </c>
    </row>
    <row r="18" spans="1:15" x14ac:dyDescent="0.25">
      <c r="A18" s="4">
        <v>12</v>
      </c>
      <c r="B18" s="2">
        <v>2451.6089999999999</v>
      </c>
      <c r="C18" s="3" t="s">
        <v>28</v>
      </c>
      <c r="D18" s="2">
        <v>2407</v>
      </c>
      <c r="E18" s="21" t="s">
        <v>21</v>
      </c>
      <c r="F18" s="29">
        <v>72</v>
      </c>
      <c r="G18" s="5">
        <f>D18*F18</f>
        <v>173304</v>
      </c>
      <c r="H18" s="37">
        <v>16</v>
      </c>
      <c r="I18" s="38">
        <f t="shared" si="1"/>
        <v>38512</v>
      </c>
      <c r="J18" s="37">
        <v>54.67</v>
      </c>
      <c r="K18" s="38">
        <f t="shared" si="2"/>
        <v>131590.69</v>
      </c>
      <c r="L18" s="37" t="s">
        <v>86</v>
      </c>
      <c r="M18" s="38">
        <f t="shared" si="3"/>
        <v>2407</v>
      </c>
      <c r="N18" s="37" t="s">
        <v>127</v>
      </c>
      <c r="O18" s="38">
        <f t="shared" si="4"/>
        <v>28619.23</v>
      </c>
    </row>
    <row r="19" spans="1:15" ht="30" x14ac:dyDescent="0.25">
      <c r="A19" s="4">
        <v>13</v>
      </c>
      <c r="B19" s="2">
        <v>2503.6019999999999</v>
      </c>
      <c r="C19" s="3" t="s">
        <v>29</v>
      </c>
      <c r="D19" s="2">
        <v>10</v>
      </c>
      <c r="E19" s="21" t="s">
        <v>19</v>
      </c>
      <c r="F19" s="29">
        <v>50</v>
      </c>
      <c r="G19" s="5">
        <f t="shared" ref="G19:G22" si="5">D19*F19</f>
        <v>500</v>
      </c>
      <c r="H19" s="37">
        <v>5500</v>
      </c>
      <c r="I19" s="38">
        <f t="shared" si="1"/>
        <v>55000</v>
      </c>
      <c r="J19" s="37">
        <v>2189.38</v>
      </c>
      <c r="K19" s="38">
        <f t="shared" si="2"/>
        <v>21893.800000000003</v>
      </c>
      <c r="L19" s="37" t="s">
        <v>87</v>
      </c>
      <c r="M19" s="38">
        <f t="shared" si="3"/>
        <v>39000</v>
      </c>
      <c r="N19" s="37" t="s">
        <v>128</v>
      </c>
      <c r="O19" s="38">
        <f t="shared" si="4"/>
        <v>5186.3999999999996</v>
      </c>
    </row>
    <row r="20" spans="1:15" ht="30" x14ac:dyDescent="0.25">
      <c r="A20" s="4">
        <v>14</v>
      </c>
      <c r="B20" s="2">
        <v>2503.6019999999999</v>
      </c>
      <c r="C20" s="3" t="s">
        <v>30</v>
      </c>
      <c r="D20" s="2">
        <v>5</v>
      </c>
      <c r="E20" s="21" t="s">
        <v>19</v>
      </c>
      <c r="F20" s="29">
        <v>1</v>
      </c>
      <c r="G20" s="5">
        <f t="shared" si="5"/>
        <v>5</v>
      </c>
      <c r="H20" s="37">
        <v>500</v>
      </c>
      <c r="I20" s="38">
        <f t="shared" si="1"/>
        <v>2500</v>
      </c>
      <c r="J20" s="37">
        <v>2826.85</v>
      </c>
      <c r="K20" s="38">
        <f t="shared" si="2"/>
        <v>14134.25</v>
      </c>
      <c r="L20" s="37" t="s">
        <v>88</v>
      </c>
      <c r="M20" s="38">
        <f t="shared" si="3"/>
        <v>25000</v>
      </c>
      <c r="N20" s="37" t="s">
        <v>129</v>
      </c>
      <c r="O20" s="38">
        <f t="shared" si="4"/>
        <v>4148.1499999999996</v>
      </c>
    </row>
    <row r="21" spans="1:15" x14ac:dyDescent="0.25">
      <c r="A21" s="4">
        <v>15</v>
      </c>
      <c r="B21" s="2">
        <v>2503.6030000000001</v>
      </c>
      <c r="C21" s="3" t="s">
        <v>31</v>
      </c>
      <c r="D21" s="2">
        <v>25</v>
      </c>
      <c r="E21" s="21" t="s">
        <v>11</v>
      </c>
      <c r="F21" s="29">
        <v>5</v>
      </c>
      <c r="G21" s="5">
        <f t="shared" si="5"/>
        <v>125</v>
      </c>
      <c r="H21" s="37">
        <v>65</v>
      </c>
      <c r="I21" s="38">
        <f t="shared" si="1"/>
        <v>1625</v>
      </c>
      <c r="J21" s="37">
        <v>63.8</v>
      </c>
      <c r="K21" s="38">
        <f t="shared" si="2"/>
        <v>1595</v>
      </c>
      <c r="L21" s="37" t="s">
        <v>89</v>
      </c>
      <c r="M21" s="38">
        <f t="shared" si="3"/>
        <v>2250</v>
      </c>
      <c r="N21" s="37" t="s">
        <v>130</v>
      </c>
      <c r="O21" s="38">
        <f t="shared" si="4"/>
        <v>27673</v>
      </c>
    </row>
    <row r="22" spans="1:15" ht="30" x14ac:dyDescent="0.25">
      <c r="A22" s="4">
        <v>16</v>
      </c>
      <c r="B22" s="2">
        <v>2503.6030000000001</v>
      </c>
      <c r="C22" s="3" t="s">
        <v>32</v>
      </c>
      <c r="D22" s="2">
        <v>50</v>
      </c>
      <c r="E22" s="21" t="s">
        <v>11</v>
      </c>
      <c r="F22" s="29">
        <v>50</v>
      </c>
      <c r="G22" s="5">
        <f t="shared" si="5"/>
        <v>2500</v>
      </c>
      <c r="H22" s="37">
        <v>350</v>
      </c>
      <c r="I22" s="38">
        <f t="shared" si="1"/>
        <v>17500</v>
      </c>
      <c r="J22" s="37">
        <v>139.61000000000001</v>
      </c>
      <c r="K22" s="38">
        <f t="shared" si="2"/>
        <v>6980.5000000000009</v>
      </c>
      <c r="L22" s="37" t="s">
        <v>90</v>
      </c>
      <c r="M22" s="38">
        <f t="shared" si="3"/>
        <v>5000</v>
      </c>
      <c r="N22" s="37" t="s">
        <v>131</v>
      </c>
      <c r="O22" s="38">
        <f t="shared" si="4"/>
        <v>8920.5</v>
      </c>
    </row>
    <row r="23" spans="1:15" ht="30" x14ac:dyDescent="0.25">
      <c r="A23" s="4">
        <v>17</v>
      </c>
      <c r="B23" s="2">
        <v>2503.6030000000001</v>
      </c>
      <c r="C23" s="3" t="s">
        <v>33</v>
      </c>
      <c r="D23" s="2" t="s">
        <v>34</v>
      </c>
      <c r="E23" s="21" t="s">
        <v>11</v>
      </c>
      <c r="F23" s="29">
        <v>0.75</v>
      </c>
      <c r="G23" s="5">
        <f t="shared" si="0"/>
        <v>23706</v>
      </c>
      <c r="H23" s="37">
        <v>4</v>
      </c>
      <c r="I23" s="38">
        <f t="shared" si="1"/>
        <v>126432</v>
      </c>
      <c r="J23" s="37">
        <v>12.1</v>
      </c>
      <c r="K23" s="38">
        <f t="shared" si="2"/>
        <v>382456.8</v>
      </c>
      <c r="L23" s="37" t="s">
        <v>91</v>
      </c>
      <c r="M23" s="38">
        <f t="shared" si="3"/>
        <v>146345.04</v>
      </c>
      <c r="N23" s="37" t="s">
        <v>132</v>
      </c>
      <c r="O23" s="38">
        <f t="shared" si="4"/>
        <v>98616.960000000006</v>
      </c>
    </row>
    <row r="24" spans="1:15" ht="30" x14ac:dyDescent="0.25">
      <c r="A24" s="4">
        <v>18</v>
      </c>
      <c r="B24" s="2">
        <v>2503.6030000000001</v>
      </c>
      <c r="C24" s="3" t="s">
        <v>35</v>
      </c>
      <c r="D24" s="2" t="s">
        <v>36</v>
      </c>
      <c r="E24" s="21" t="s">
        <v>11</v>
      </c>
      <c r="F24" s="29">
        <v>9</v>
      </c>
      <c r="G24" s="5">
        <f t="shared" si="0"/>
        <v>31608</v>
      </c>
      <c r="H24" s="37">
        <v>10</v>
      </c>
      <c r="I24" s="38">
        <f t="shared" si="1"/>
        <v>35120</v>
      </c>
      <c r="J24" s="37">
        <v>12.1</v>
      </c>
      <c r="K24" s="38">
        <f t="shared" si="2"/>
        <v>42495.199999999997</v>
      </c>
      <c r="L24" s="37" t="s">
        <v>92</v>
      </c>
      <c r="M24" s="38">
        <f t="shared" si="3"/>
        <v>57948</v>
      </c>
      <c r="N24" s="37" t="s">
        <v>133</v>
      </c>
      <c r="O24" s="38">
        <f t="shared" si="4"/>
        <v>57948</v>
      </c>
    </row>
    <row r="25" spans="1:15" x14ac:dyDescent="0.25">
      <c r="A25" s="4">
        <v>19</v>
      </c>
      <c r="B25" s="2">
        <v>2503.6030000000001</v>
      </c>
      <c r="C25" s="3" t="s">
        <v>37</v>
      </c>
      <c r="D25" s="2">
        <v>11138</v>
      </c>
      <c r="E25" s="21" t="s">
        <v>11</v>
      </c>
      <c r="F25" s="29">
        <v>1</v>
      </c>
      <c r="G25" s="5">
        <f t="shared" si="0"/>
        <v>11138</v>
      </c>
      <c r="H25" s="37">
        <v>11</v>
      </c>
      <c r="I25" s="38">
        <f t="shared" si="1"/>
        <v>122518</v>
      </c>
      <c r="J25" s="37">
        <v>4.4000000000000004</v>
      </c>
      <c r="K25" s="38">
        <f t="shared" si="2"/>
        <v>49007.200000000004</v>
      </c>
      <c r="L25" s="37" t="s">
        <v>93</v>
      </c>
      <c r="M25" s="38">
        <f t="shared" si="3"/>
        <v>61259</v>
      </c>
      <c r="N25" s="37" t="s">
        <v>93</v>
      </c>
      <c r="O25" s="38">
        <f t="shared" si="4"/>
        <v>61259</v>
      </c>
    </row>
    <row r="26" spans="1:15" x14ac:dyDescent="0.25">
      <c r="A26" s="4">
        <v>20</v>
      </c>
      <c r="B26" s="2">
        <v>2504.6019999999999</v>
      </c>
      <c r="C26" s="3" t="s">
        <v>38</v>
      </c>
      <c r="D26" s="2">
        <v>255</v>
      </c>
      <c r="E26" s="21" t="s">
        <v>19</v>
      </c>
      <c r="F26" s="29">
        <v>5</v>
      </c>
      <c r="G26" s="5">
        <f t="shared" si="0"/>
        <v>1275</v>
      </c>
      <c r="H26" s="37">
        <v>1500</v>
      </c>
      <c r="I26" s="38">
        <f t="shared" si="1"/>
        <v>382500</v>
      </c>
      <c r="J26" s="37">
        <v>3087.82</v>
      </c>
      <c r="K26" s="38">
        <f t="shared" si="2"/>
        <v>787394.10000000009</v>
      </c>
      <c r="L26" s="37" t="s">
        <v>94</v>
      </c>
      <c r="M26" s="38">
        <f t="shared" si="3"/>
        <v>91198.2</v>
      </c>
      <c r="N26" s="37" t="s">
        <v>134</v>
      </c>
      <c r="O26" s="38">
        <f t="shared" si="4"/>
        <v>78782.25</v>
      </c>
    </row>
    <row r="27" spans="1:15" x14ac:dyDescent="0.25">
      <c r="A27" s="4">
        <v>21</v>
      </c>
      <c r="B27" s="2">
        <v>2504.6019999999999</v>
      </c>
      <c r="C27" s="3" t="s">
        <v>39</v>
      </c>
      <c r="D27" s="2">
        <v>62</v>
      </c>
      <c r="E27" s="21" t="s">
        <v>19</v>
      </c>
      <c r="F27" s="29">
        <v>20</v>
      </c>
      <c r="G27" s="5">
        <f t="shared" si="0"/>
        <v>1240</v>
      </c>
      <c r="H27" s="37">
        <v>385</v>
      </c>
      <c r="I27" s="38">
        <f t="shared" si="1"/>
        <v>23870</v>
      </c>
      <c r="J27" s="37">
        <v>517.16999999999996</v>
      </c>
      <c r="K27" s="38">
        <f t="shared" si="2"/>
        <v>32064.539999999997</v>
      </c>
      <c r="L27" s="37" t="s">
        <v>95</v>
      </c>
      <c r="M27" s="38">
        <f t="shared" si="3"/>
        <v>28569.600000000002</v>
      </c>
      <c r="N27" s="37" t="s">
        <v>135</v>
      </c>
      <c r="O27" s="38">
        <f t="shared" si="4"/>
        <v>16039.4</v>
      </c>
    </row>
    <row r="28" spans="1:15" x14ac:dyDescent="0.25">
      <c r="A28" s="4">
        <v>22</v>
      </c>
      <c r="B28" s="2">
        <v>2504.6019999999999</v>
      </c>
      <c r="C28" s="3" t="s">
        <v>40</v>
      </c>
      <c r="D28" s="2">
        <v>5</v>
      </c>
      <c r="E28" s="21" t="s">
        <v>19</v>
      </c>
      <c r="F28" s="29">
        <v>500</v>
      </c>
      <c r="G28" s="5">
        <f t="shared" si="0"/>
        <v>2500</v>
      </c>
      <c r="H28" s="37">
        <v>750</v>
      </c>
      <c r="I28" s="38">
        <f t="shared" si="1"/>
        <v>3750</v>
      </c>
      <c r="J28" s="37">
        <v>2798.03</v>
      </c>
      <c r="K28" s="38">
        <f t="shared" si="2"/>
        <v>13990.150000000001</v>
      </c>
      <c r="L28" s="37" t="s">
        <v>96</v>
      </c>
      <c r="M28" s="38">
        <f t="shared" si="3"/>
        <v>8036.25</v>
      </c>
      <c r="N28" s="37" t="s">
        <v>136</v>
      </c>
      <c r="O28" s="38">
        <f t="shared" si="4"/>
        <v>4425.6000000000004</v>
      </c>
    </row>
    <row r="29" spans="1:15" x14ac:dyDescent="0.25">
      <c r="A29" s="4">
        <v>23</v>
      </c>
      <c r="B29" s="2">
        <v>2504.6019999999999</v>
      </c>
      <c r="C29" s="3" t="s">
        <v>41</v>
      </c>
      <c r="D29" s="2">
        <v>221</v>
      </c>
      <c r="E29" s="21" t="s">
        <v>19</v>
      </c>
      <c r="F29" s="29">
        <v>5</v>
      </c>
      <c r="G29" s="5">
        <f t="shared" si="0"/>
        <v>1105</v>
      </c>
      <c r="H29" s="37">
        <v>605</v>
      </c>
      <c r="I29" s="38">
        <f t="shared" si="1"/>
        <v>133705</v>
      </c>
      <c r="J29" s="37">
        <v>2985.74</v>
      </c>
      <c r="K29" s="38">
        <f t="shared" si="2"/>
        <v>659848.53999999992</v>
      </c>
      <c r="L29" s="37" t="s">
        <v>86</v>
      </c>
      <c r="M29" s="38">
        <f t="shared" si="3"/>
        <v>221</v>
      </c>
      <c r="N29" s="37" t="s">
        <v>137</v>
      </c>
      <c r="O29" s="38">
        <f t="shared" si="4"/>
        <v>41585.57</v>
      </c>
    </row>
    <row r="30" spans="1:15" ht="30" x14ac:dyDescent="0.25">
      <c r="A30" s="4">
        <v>24</v>
      </c>
      <c r="B30" s="2">
        <v>2504.6030000000001</v>
      </c>
      <c r="C30" s="3" t="s">
        <v>42</v>
      </c>
      <c r="D30" s="2">
        <v>5353</v>
      </c>
      <c r="E30" s="21" t="s">
        <v>11</v>
      </c>
      <c r="F30" s="29">
        <v>180</v>
      </c>
      <c r="G30" s="5">
        <f t="shared" si="0"/>
        <v>963540</v>
      </c>
      <c r="H30" s="37">
        <v>190</v>
      </c>
      <c r="I30" s="38">
        <f t="shared" si="1"/>
        <v>1017070</v>
      </c>
      <c r="J30" s="37">
        <v>135.83000000000001</v>
      </c>
      <c r="K30" s="38">
        <f t="shared" si="2"/>
        <v>727097.99000000011</v>
      </c>
      <c r="L30" s="37" t="s">
        <v>97</v>
      </c>
      <c r="M30" s="38">
        <f t="shared" si="3"/>
        <v>734806.31</v>
      </c>
      <c r="N30" s="37" t="s">
        <v>138</v>
      </c>
      <c r="O30" s="38">
        <f t="shared" si="4"/>
        <v>590168.25</v>
      </c>
    </row>
    <row r="31" spans="1:15" x14ac:dyDescent="0.25">
      <c r="A31" s="4">
        <v>25</v>
      </c>
      <c r="B31" s="2">
        <v>2506.6019999999999</v>
      </c>
      <c r="C31" s="3" t="s">
        <v>43</v>
      </c>
      <c r="D31" s="2">
        <v>5</v>
      </c>
      <c r="E31" s="21" t="s">
        <v>19</v>
      </c>
      <c r="F31" s="29">
        <v>0.01</v>
      </c>
      <c r="G31" s="5">
        <f t="shared" si="0"/>
        <v>0.05</v>
      </c>
      <c r="H31" s="37">
        <v>200</v>
      </c>
      <c r="I31" s="38">
        <f t="shared" si="1"/>
        <v>1000</v>
      </c>
      <c r="J31" s="37">
        <v>490.28</v>
      </c>
      <c r="K31" s="38">
        <f t="shared" si="2"/>
        <v>2451.3999999999996</v>
      </c>
      <c r="L31" s="37" t="s">
        <v>98</v>
      </c>
      <c r="M31" s="38">
        <f t="shared" si="3"/>
        <v>1165.45</v>
      </c>
      <c r="N31" s="37" t="s">
        <v>139</v>
      </c>
      <c r="O31" s="38">
        <f t="shared" si="4"/>
        <v>1154.8499999999999</v>
      </c>
    </row>
    <row r="32" spans="1:15" x14ac:dyDescent="0.25">
      <c r="A32" s="4">
        <v>26</v>
      </c>
      <c r="B32" s="2">
        <v>2521.518</v>
      </c>
      <c r="C32" s="3" t="s">
        <v>44</v>
      </c>
      <c r="D32" s="2">
        <v>19209</v>
      </c>
      <c r="E32" s="21" t="s">
        <v>17</v>
      </c>
      <c r="F32" s="29">
        <v>0.01</v>
      </c>
      <c r="G32" s="5">
        <f t="shared" si="0"/>
        <v>192.09</v>
      </c>
      <c r="H32" s="37">
        <v>15</v>
      </c>
      <c r="I32" s="38">
        <f t="shared" si="1"/>
        <v>288135</v>
      </c>
      <c r="J32" s="37">
        <v>8.77</v>
      </c>
      <c r="K32" s="38">
        <f t="shared" si="2"/>
        <v>168462.93</v>
      </c>
      <c r="L32" s="37" t="s">
        <v>99</v>
      </c>
      <c r="M32" s="38">
        <f t="shared" si="3"/>
        <v>241841.31</v>
      </c>
      <c r="N32" s="37" t="s">
        <v>140</v>
      </c>
      <c r="O32" s="38">
        <f t="shared" si="4"/>
        <v>198621.06</v>
      </c>
    </row>
    <row r="33" spans="1:15" x14ac:dyDescent="0.25">
      <c r="A33" s="4">
        <v>27</v>
      </c>
      <c r="B33" s="2">
        <v>2531.5030000000002</v>
      </c>
      <c r="C33" s="3" t="s">
        <v>45</v>
      </c>
      <c r="D33" s="2">
        <v>1042</v>
      </c>
      <c r="E33" s="21" t="s">
        <v>11</v>
      </c>
      <c r="F33" s="29">
        <v>1</v>
      </c>
      <c r="G33" s="5">
        <f t="shared" si="0"/>
        <v>1042</v>
      </c>
      <c r="H33" s="37">
        <v>80</v>
      </c>
      <c r="I33" s="38">
        <f t="shared" si="1"/>
        <v>83360</v>
      </c>
      <c r="J33" s="37">
        <v>55.69</v>
      </c>
      <c r="K33" s="38">
        <f t="shared" si="2"/>
        <v>58028.979999999996</v>
      </c>
      <c r="L33" s="37" t="s">
        <v>100</v>
      </c>
      <c r="M33" s="38">
        <f t="shared" si="3"/>
        <v>57831</v>
      </c>
      <c r="N33" s="37" t="s">
        <v>141</v>
      </c>
      <c r="O33" s="38">
        <f t="shared" si="4"/>
        <v>58018.559999999998</v>
      </c>
    </row>
    <row r="34" spans="1:15" x14ac:dyDescent="0.25">
      <c r="A34" s="4">
        <v>28</v>
      </c>
      <c r="B34" s="2">
        <v>2531.5039999999999</v>
      </c>
      <c r="C34" s="3" t="s">
        <v>46</v>
      </c>
      <c r="D34" s="2">
        <v>50</v>
      </c>
      <c r="E34" s="21" t="s">
        <v>47</v>
      </c>
      <c r="F34" s="29">
        <v>1</v>
      </c>
      <c r="G34" s="5">
        <f t="shared" si="0"/>
        <v>50</v>
      </c>
      <c r="H34" s="37">
        <v>160</v>
      </c>
      <c r="I34" s="38">
        <f t="shared" si="1"/>
        <v>8000</v>
      </c>
      <c r="J34" s="37">
        <v>116.93</v>
      </c>
      <c r="K34" s="38">
        <f t="shared" si="2"/>
        <v>5846.5</v>
      </c>
      <c r="L34" s="37" t="s">
        <v>101</v>
      </c>
      <c r="M34" s="38">
        <f t="shared" si="3"/>
        <v>6690.0000000000009</v>
      </c>
      <c r="N34" s="37" t="s">
        <v>142</v>
      </c>
      <c r="O34" s="38">
        <f t="shared" si="4"/>
        <v>6377</v>
      </c>
    </row>
    <row r="35" spans="1:15" x14ac:dyDescent="0.25">
      <c r="A35" s="4">
        <v>29</v>
      </c>
      <c r="B35" s="2">
        <v>2563.6010000000001</v>
      </c>
      <c r="C35" s="3" t="s">
        <v>48</v>
      </c>
      <c r="D35" s="2">
        <v>1</v>
      </c>
      <c r="E35" s="21" t="s">
        <v>9</v>
      </c>
      <c r="F35" s="29">
        <v>10000</v>
      </c>
      <c r="G35" s="5">
        <f t="shared" si="0"/>
        <v>10000</v>
      </c>
      <c r="H35" s="37">
        <v>175000</v>
      </c>
      <c r="I35" s="38">
        <f t="shared" si="1"/>
        <v>175000</v>
      </c>
      <c r="J35" s="37">
        <v>44799.39</v>
      </c>
      <c r="K35" s="38">
        <f t="shared" si="2"/>
        <v>44799.39</v>
      </c>
      <c r="L35" s="37" t="s">
        <v>102</v>
      </c>
      <c r="M35" s="38">
        <f t="shared" si="3"/>
        <v>62756.53</v>
      </c>
      <c r="N35" s="37" t="s">
        <v>143</v>
      </c>
      <c r="O35" s="38">
        <f t="shared" si="4"/>
        <v>141037.93</v>
      </c>
    </row>
    <row r="36" spans="1:15" x14ac:dyDescent="0.25">
      <c r="A36" s="4">
        <v>30</v>
      </c>
      <c r="B36" s="2">
        <v>2563.6010000000001</v>
      </c>
      <c r="C36" s="3" t="s">
        <v>49</v>
      </c>
      <c r="D36" s="2">
        <v>1</v>
      </c>
      <c r="E36" s="21" t="s">
        <v>9</v>
      </c>
      <c r="F36" s="29">
        <v>0.01</v>
      </c>
      <c r="G36" s="5">
        <f t="shared" si="0"/>
        <v>0.01</v>
      </c>
      <c r="H36" s="37">
        <v>2500</v>
      </c>
      <c r="I36" s="38">
        <f t="shared" si="1"/>
        <v>2500</v>
      </c>
      <c r="J36" s="37">
        <v>92501.35</v>
      </c>
      <c r="K36" s="38">
        <f t="shared" si="2"/>
        <v>92501.35</v>
      </c>
      <c r="L36" s="37" t="s">
        <v>103</v>
      </c>
      <c r="M36" s="38">
        <f t="shared" si="3"/>
        <v>38283.269999999997</v>
      </c>
      <c r="N36" s="37" t="s">
        <v>144</v>
      </c>
      <c r="O36" s="38">
        <f t="shared" si="4"/>
        <v>1100</v>
      </c>
    </row>
    <row r="37" spans="1:15" x14ac:dyDescent="0.25">
      <c r="A37" s="4">
        <v>31</v>
      </c>
      <c r="B37" s="2">
        <v>2573.502</v>
      </c>
      <c r="C37" s="3" t="s">
        <v>50</v>
      </c>
      <c r="D37" s="2">
        <v>79</v>
      </c>
      <c r="E37" s="21" t="s">
        <v>19</v>
      </c>
      <c r="F37" s="29">
        <v>60</v>
      </c>
      <c r="G37" s="5">
        <f t="shared" si="0"/>
        <v>4740</v>
      </c>
      <c r="H37" s="37">
        <v>150</v>
      </c>
      <c r="I37" s="38">
        <f t="shared" si="1"/>
        <v>11850</v>
      </c>
      <c r="J37" s="37">
        <v>258.58</v>
      </c>
      <c r="K37" s="38">
        <f t="shared" si="2"/>
        <v>20427.82</v>
      </c>
      <c r="L37" s="37" t="s">
        <v>104</v>
      </c>
      <c r="M37" s="38">
        <f t="shared" si="3"/>
        <v>15800</v>
      </c>
      <c r="N37" s="37" t="s">
        <v>145</v>
      </c>
      <c r="O37" s="38">
        <f t="shared" si="4"/>
        <v>112.97</v>
      </c>
    </row>
    <row r="38" spans="1:15" ht="30" x14ac:dyDescent="0.25">
      <c r="A38" s="4">
        <v>32</v>
      </c>
      <c r="B38" s="2">
        <v>2573.5030000000002</v>
      </c>
      <c r="C38" s="3" t="s">
        <v>51</v>
      </c>
      <c r="D38" s="2">
        <v>630</v>
      </c>
      <c r="E38" s="21" t="s">
        <v>11</v>
      </c>
      <c r="F38" s="29">
        <v>2</v>
      </c>
      <c r="G38" s="5">
        <f t="shared" si="0"/>
        <v>1260</v>
      </c>
      <c r="H38" s="37">
        <v>20</v>
      </c>
      <c r="I38" s="38">
        <f t="shared" si="1"/>
        <v>12600</v>
      </c>
      <c r="J38" s="37">
        <v>11.87</v>
      </c>
      <c r="K38" s="38">
        <f t="shared" si="2"/>
        <v>7478.0999999999995</v>
      </c>
      <c r="L38" s="37" t="s">
        <v>105</v>
      </c>
      <c r="M38" s="38">
        <f t="shared" si="3"/>
        <v>6785.0999999999995</v>
      </c>
      <c r="N38" s="37" t="s">
        <v>146</v>
      </c>
      <c r="O38" s="38">
        <f t="shared" si="4"/>
        <v>2501.1</v>
      </c>
    </row>
    <row r="39" spans="1:15" x14ac:dyDescent="0.25">
      <c r="A39" s="4">
        <v>33</v>
      </c>
      <c r="B39" s="2">
        <v>2574.5070000000001</v>
      </c>
      <c r="C39" s="3" t="s">
        <v>52</v>
      </c>
      <c r="D39" s="2">
        <v>276</v>
      </c>
      <c r="E39" s="21" t="s">
        <v>15</v>
      </c>
      <c r="F39" s="29">
        <v>25</v>
      </c>
      <c r="G39" s="5">
        <f t="shared" si="0"/>
        <v>6900</v>
      </c>
      <c r="H39" s="37">
        <v>20</v>
      </c>
      <c r="I39" s="38">
        <f t="shared" si="1"/>
        <v>5520</v>
      </c>
      <c r="J39" s="37">
        <v>104.98</v>
      </c>
      <c r="K39" s="38">
        <f t="shared" si="2"/>
        <v>28974.48</v>
      </c>
      <c r="L39" s="37" t="s">
        <v>106</v>
      </c>
      <c r="M39" s="38">
        <f t="shared" si="3"/>
        <v>20976</v>
      </c>
      <c r="N39" s="37" t="s">
        <v>147</v>
      </c>
      <c r="O39" s="38">
        <f t="shared" si="4"/>
        <v>18536.16</v>
      </c>
    </row>
    <row r="40" spans="1:15" x14ac:dyDescent="0.25">
      <c r="A40" s="4">
        <v>34</v>
      </c>
      <c r="B40" s="2">
        <v>2575.5079999999998</v>
      </c>
      <c r="C40" s="3" t="s">
        <v>53</v>
      </c>
      <c r="D40" s="2">
        <v>1235</v>
      </c>
      <c r="E40" s="21" t="s">
        <v>54</v>
      </c>
      <c r="F40" s="29">
        <v>1</v>
      </c>
      <c r="G40" s="5">
        <f t="shared" si="0"/>
        <v>1235</v>
      </c>
      <c r="H40" s="37">
        <v>3</v>
      </c>
      <c r="I40" s="38">
        <f t="shared" si="1"/>
        <v>3705</v>
      </c>
      <c r="J40" s="37">
        <v>5.49</v>
      </c>
      <c r="K40" s="38">
        <f t="shared" si="2"/>
        <v>6780.1500000000005</v>
      </c>
      <c r="L40" s="37" t="s">
        <v>107</v>
      </c>
      <c r="M40" s="38">
        <f t="shared" si="3"/>
        <v>8521.5</v>
      </c>
      <c r="N40" s="37" t="s">
        <v>148</v>
      </c>
      <c r="O40" s="38">
        <f t="shared" si="4"/>
        <v>10262.85</v>
      </c>
    </row>
    <row r="41" spans="1:15" x14ac:dyDescent="0.25">
      <c r="A41" s="4" t="s">
        <v>68</v>
      </c>
      <c r="B41" s="2">
        <v>2575.5079999999998</v>
      </c>
      <c r="C41" s="3" t="s">
        <v>55</v>
      </c>
      <c r="D41" s="2">
        <v>104</v>
      </c>
      <c r="E41" s="21" t="s">
        <v>54</v>
      </c>
      <c r="F41" s="29">
        <v>7.5</v>
      </c>
      <c r="G41" s="5">
        <f t="shared" si="0"/>
        <v>780</v>
      </c>
      <c r="H41" s="37">
        <v>5.5</v>
      </c>
      <c r="I41" s="38">
        <f t="shared" si="1"/>
        <v>572</v>
      </c>
      <c r="J41" s="37">
        <v>9.89</v>
      </c>
      <c r="K41" s="38">
        <f t="shared" si="2"/>
        <v>1028.56</v>
      </c>
      <c r="L41" s="37" t="s">
        <v>108</v>
      </c>
      <c r="M41" s="38">
        <f t="shared" si="3"/>
        <v>936</v>
      </c>
      <c r="N41" s="37" t="s">
        <v>149</v>
      </c>
      <c r="O41" s="38">
        <f t="shared" si="4"/>
        <v>716.56</v>
      </c>
    </row>
    <row r="42" spans="1:15" ht="30" x14ac:dyDescent="0.25">
      <c r="A42" s="4">
        <v>36</v>
      </c>
      <c r="B42" s="2">
        <v>2575.6039999999998</v>
      </c>
      <c r="C42" s="3" t="s">
        <v>56</v>
      </c>
      <c r="D42" s="2">
        <v>498</v>
      </c>
      <c r="E42" s="21" t="s">
        <v>47</v>
      </c>
      <c r="F42" s="29">
        <v>60</v>
      </c>
      <c r="G42" s="5">
        <f t="shared" si="0"/>
        <v>29880</v>
      </c>
      <c r="H42" s="37">
        <v>3</v>
      </c>
      <c r="I42" s="38">
        <f t="shared" si="1"/>
        <v>1494</v>
      </c>
      <c r="J42" s="37">
        <v>2.41</v>
      </c>
      <c r="K42" s="38">
        <f t="shared" si="2"/>
        <v>1200.18</v>
      </c>
      <c r="L42" s="37" t="s">
        <v>109</v>
      </c>
      <c r="M42" s="38">
        <f t="shared" si="3"/>
        <v>3486</v>
      </c>
      <c r="N42" s="37" t="s">
        <v>150</v>
      </c>
      <c r="O42" s="38">
        <f t="shared" si="4"/>
        <v>1354.5600000000002</v>
      </c>
    </row>
    <row r="43" spans="1:15" ht="30" x14ac:dyDescent="0.25">
      <c r="A43" s="4">
        <v>37</v>
      </c>
      <c r="B43" s="2">
        <v>3000</v>
      </c>
      <c r="C43" s="3" t="s">
        <v>57</v>
      </c>
      <c r="D43" s="2" t="s">
        <v>58</v>
      </c>
      <c r="E43" s="21" t="s">
        <v>11</v>
      </c>
      <c r="F43" s="29">
        <v>65</v>
      </c>
      <c r="G43" s="5">
        <f t="shared" si="0"/>
        <v>681265</v>
      </c>
      <c r="H43" s="37">
        <v>225</v>
      </c>
      <c r="I43" s="38">
        <f t="shared" si="1"/>
        <v>2358225</v>
      </c>
      <c r="J43" s="37">
        <v>106.72</v>
      </c>
      <c r="K43" s="38">
        <f t="shared" si="2"/>
        <v>1118532.32</v>
      </c>
      <c r="L43" s="37" t="s">
        <v>110</v>
      </c>
      <c r="M43" s="38">
        <f t="shared" si="3"/>
        <v>412532.16</v>
      </c>
      <c r="N43" s="37" t="s">
        <v>151</v>
      </c>
      <c r="O43" s="38">
        <f t="shared" si="4"/>
        <v>636825.55999999994</v>
      </c>
    </row>
    <row r="44" spans="1:15" x14ac:dyDescent="0.25">
      <c r="A44" s="4">
        <v>38</v>
      </c>
      <c r="B44" s="2">
        <v>3001</v>
      </c>
      <c r="C44" s="3" t="s">
        <v>59</v>
      </c>
      <c r="D44" s="2">
        <v>53</v>
      </c>
      <c r="E44" s="21" t="s">
        <v>19</v>
      </c>
      <c r="F44" s="29">
        <v>200</v>
      </c>
      <c r="G44" s="5">
        <f t="shared" si="0"/>
        <v>10600</v>
      </c>
      <c r="H44" s="37">
        <v>650</v>
      </c>
      <c r="I44" s="38">
        <f t="shared" si="1"/>
        <v>34450</v>
      </c>
      <c r="J44" s="37">
        <v>1650.25</v>
      </c>
      <c r="K44" s="38">
        <f t="shared" si="2"/>
        <v>87463.25</v>
      </c>
      <c r="L44" s="37" t="s">
        <v>111</v>
      </c>
      <c r="M44" s="38">
        <f t="shared" si="3"/>
        <v>45050</v>
      </c>
      <c r="N44" s="37" t="s">
        <v>152</v>
      </c>
      <c r="O44" s="38">
        <f t="shared" si="4"/>
        <v>17841.39</v>
      </c>
    </row>
    <row r="45" spans="1:15" ht="30" x14ac:dyDescent="0.25">
      <c r="A45" s="4">
        <v>39</v>
      </c>
      <c r="B45" s="2">
        <v>3002</v>
      </c>
      <c r="C45" s="3" t="s">
        <v>60</v>
      </c>
      <c r="D45" s="2">
        <v>1</v>
      </c>
      <c r="E45" s="21" t="s">
        <v>9</v>
      </c>
      <c r="F45" s="29">
        <v>1</v>
      </c>
      <c r="G45" s="5">
        <f t="shared" si="0"/>
        <v>1</v>
      </c>
      <c r="H45" s="37">
        <v>250000</v>
      </c>
      <c r="I45" s="38">
        <f t="shared" si="1"/>
        <v>250000</v>
      </c>
      <c r="J45" s="37">
        <v>156770.79999999999</v>
      </c>
      <c r="K45" s="38">
        <f t="shared" si="2"/>
        <v>156770.79999999999</v>
      </c>
      <c r="L45" s="37" t="s">
        <v>112</v>
      </c>
      <c r="M45" s="38">
        <f t="shared" si="3"/>
        <v>330000</v>
      </c>
      <c r="N45" s="37" t="s">
        <v>153</v>
      </c>
      <c r="O45" s="38">
        <f t="shared" si="4"/>
        <v>165000</v>
      </c>
    </row>
    <row r="46" spans="1:15" x14ac:dyDescent="0.25">
      <c r="A46" s="4">
        <v>40</v>
      </c>
      <c r="B46" s="2">
        <v>3003</v>
      </c>
      <c r="C46" s="3" t="s">
        <v>61</v>
      </c>
      <c r="D46" s="2" t="s">
        <v>62</v>
      </c>
      <c r="E46" s="21" t="s">
        <v>19</v>
      </c>
      <c r="F46" s="29">
        <v>1900</v>
      </c>
      <c r="G46" s="5">
        <f t="shared" si="0"/>
        <v>532000</v>
      </c>
      <c r="H46" s="37">
        <v>1500</v>
      </c>
      <c r="I46" s="38">
        <f t="shared" si="1"/>
        <v>420000</v>
      </c>
      <c r="J46" s="37">
        <v>1035.94</v>
      </c>
      <c r="K46" s="38">
        <f t="shared" si="2"/>
        <v>290063.2</v>
      </c>
      <c r="L46" s="37" t="s">
        <v>113</v>
      </c>
      <c r="M46" s="38">
        <f t="shared" si="3"/>
        <v>1693160</v>
      </c>
      <c r="N46" s="37" t="s">
        <v>154</v>
      </c>
      <c r="O46" s="38">
        <f t="shared" si="4"/>
        <v>358246</v>
      </c>
    </row>
    <row r="47" spans="1:15" ht="30" x14ac:dyDescent="0.25">
      <c r="A47" s="4">
        <v>41</v>
      </c>
      <c r="B47" s="2">
        <v>3004</v>
      </c>
      <c r="C47" s="3" t="s">
        <v>63</v>
      </c>
      <c r="D47" s="2" t="s">
        <v>64</v>
      </c>
      <c r="E47" s="21" t="s">
        <v>11</v>
      </c>
      <c r="F47" s="29">
        <v>25</v>
      </c>
      <c r="G47" s="5">
        <f t="shared" si="0"/>
        <v>10850</v>
      </c>
      <c r="H47" s="37">
        <v>20</v>
      </c>
      <c r="I47" s="38">
        <f t="shared" si="1"/>
        <v>8680</v>
      </c>
      <c r="J47" s="37">
        <v>49.19</v>
      </c>
      <c r="K47" s="38">
        <f t="shared" si="2"/>
        <v>21348.46</v>
      </c>
      <c r="L47" s="37" t="s">
        <v>114</v>
      </c>
      <c r="M47" s="38">
        <f t="shared" si="3"/>
        <v>36890</v>
      </c>
      <c r="N47" s="37" t="s">
        <v>155</v>
      </c>
      <c r="O47" s="38">
        <f t="shared" si="4"/>
        <v>23227.68</v>
      </c>
    </row>
    <row r="48" spans="1:15" x14ac:dyDescent="0.25">
      <c r="A48" s="4">
        <v>42</v>
      </c>
      <c r="B48" s="2">
        <v>3005</v>
      </c>
      <c r="C48" s="3" t="s">
        <v>65</v>
      </c>
      <c r="D48" s="2">
        <v>34</v>
      </c>
      <c r="E48" s="21" t="s">
        <v>19</v>
      </c>
      <c r="F48" s="29">
        <v>100</v>
      </c>
      <c r="G48" s="5">
        <f t="shared" si="0"/>
        <v>3400</v>
      </c>
      <c r="H48" s="37">
        <v>1000</v>
      </c>
      <c r="I48" s="38">
        <f t="shared" si="1"/>
        <v>34000</v>
      </c>
      <c r="J48" s="37">
        <v>1439.85</v>
      </c>
      <c r="K48" s="38">
        <f t="shared" si="2"/>
        <v>48954.899999999994</v>
      </c>
      <c r="L48" s="37" t="s">
        <v>115</v>
      </c>
      <c r="M48" s="38">
        <f t="shared" si="3"/>
        <v>41106</v>
      </c>
      <c r="N48" s="37" t="s">
        <v>156</v>
      </c>
      <c r="O48" s="38">
        <f t="shared" si="4"/>
        <v>10032.040000000001</v>
      </c>
    </row>
    <row r="49" spans="1:15" x14ac:dyDescent="0.25">
      <c r="A49" s="4">
        <v>43</v>
      </c>
      <c r="B49" s="2">
        <v>3006</v>
      </c>
      <c r="C49" s="3" t="s">
        <v>66</v>
      </c>
      <c r="D49" s="2">
        <v>1</v>
      </c>
      <c r="E49" s="21" t="s">
        <v>9</v>
      </c>
      <c r="F49" s="30">
        <v>50000</v>
      </c>
      <c r="G49" s="5">
        <v>50000</v>
      </c>
      <c r="H49" s="37">
        <v>50000</v>
      </c>
      <c r="I49" s="38">
        <f t="shared" si="1"/>
        <v>50000</v>
      </c>
      <c r="J49" s="37">
        <v>50000</v>
      </c>
      <c r="K49" s="38">
        <f t="shared" si="2"/>
        <v>50000</v>
      </c>
      <c r="L49" s="37">
        <v>50000</v>
      </c>
      <c r="M49" s="38">
        <f t="shared" si="3"/>
        <v>50000</v>
      </c>
      <c r="N49" s="37">
        <v>50000</v>
      </c>
      <c r="O49" s="38">
        <f t="shared" si="4"/>
        <v>50000</v>
      </c>
    </row>
    <row r="50" spans="1:15" ht="52.5" customHeight="1" thickBot="1" x14ac:dyDescent="0.3">
      <c r="A50" s="6">
        <v>44</v>
      </c>
      <c r="B50" s="9" t="s">
        <v>67</v>
      </c>
      <c r="C50" s="10"/>
      <c r="D50" s="10"/>
      <c r="E50" s="10"/>
      <c r="F50" s="31">
        <f>SUM(G7:G49)</f>
        <v>2902658.54</v>
      </c>
      <c r="G50" s="32"/>
      <c r="H50" s="39">
        <f>SUM(I7:I49)</f>
        <v>6246058.7999999998</v>
      </c>
      <c r="I50" s="40"/>
      <c r="J50" s="39">
        <f>SUM(K7:K49)</f>
        <v>5978223.7300000014</v>
      </c>
      <c r="K50" s="40"/>
      <c r="L50" s="39">
        <f>SUM(M7:M49)</f>
        <v>4896698.58</v>
      </c>
      <c r="M50" s="40"/>
      <c r="N50" s="39">
        <f>SUM(O7:O49)</f>
        <v>3316974.22</v>
      </c>
      <c r="O50" s="40"/>
    </row>
    <row r="63" spans="1:15" x14ac:dyDescent="0.25">
      <c r="F63" s="8"/>
      <c r="G63" s="8"/>
    </row>
  </sheetData>
  <mergeCells count="13">
    <mergeCell ref="H5:I5"/>
    <mergeCell ref="J5:K5"/>
    <mergeCell ref="L5:M5"/>
    <mergeCell ref="N5:O5"/>
    <mergeCell ref="B50:E50"/>
    <mergeCell ref="H50:I50"/>
    <mergeCell ref="F50:G50"/>
    <mergeCell ref="J50:K50"/>
    <mergeCell ref="L50:M50"/>
    <mergeCell ref="N50:O50"/>
    <mergeCell ref="F5:G5"/>
    <mergeCell ref="A1:O3"/>
    <mergeCell ref="A4:O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65D1B-6E05-4773-B703-7E686AF1916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6" ma:contentTypeDescription="Create a new document." ma:contentTypeScope="" ma:versionID="55049f86683afdcc62a00e26a0112966">
  <xsd:schema xmlns:xsd="http://www.w3.org/2001/XMLSchema" xmlns:xs="http://www.w3.org/2001/XMLSchema" xmlns:p="http://schemas.microsoft.com/office/2006/metadata/properties" xmlns:ns2="926a17e6-f857-4f36-a0cf-6aeb21230cdf" xmlns:ns3="ca1c673c-5ca3-4a05-9f09-f15bea49d2c4" targetNamespace="http://schemas.microsoft.com/office/2006/metadata/properties" ma:root="true" ma:fieldsID="a90d7e7dea4a2d8ea30bff0f33ef837d" ns2:_="" ns3:_=""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1c673c-5ca3-4a05-9f09-f15bea49d2c4" xsi:nil="true"/>
    <lcf76f155ced4ddcb4097134ff3c332f xmlns="926a17e6-f857-4f36-a0cf-6aeb21230cd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EB6A2C6-A8AD-4D22-A3D9-B81EC91946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9AB0F0-B640-4B2C-AB2F-1F2E10627C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6a17e6-f857-4f36-a0cf-6aeb21230cdf"/>
    <ds:schemaRef ds:uri="ca1c673c-5ca3-4a05-9f09-f15bea49d2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E6E348-1FB6-4A9D-9CB0-865AF843FA3F}">
  <ds:schemaRefs>
    <ds:schemaRef ds:uri="http://schemas.microsoft.com/office/2006/metadata/properties"/>
    <ds:schemaRef ds:uri="http://schemas.microsoft.com/office/infopath/2007/PartnerControls"/>
    <ds:schemaRef ds:uri="0a2adae7-781c-4c7c-8963-06b83b8a999c"/>
    <ds:schemaRef ds:uri="87f2120e-2fba-422d-b9cc-b9a08a4feb39"/>
    <ds:schemaRef ds:uri="http://schemas.microsoft.com/sharepoint/v3"/>
    <ds:schemaRef ds:uri="ca1c673c-5ca3-4a05-9f09-f15bea49d2c4"/>
    <ds:schemaRef ds:uri="926a17e6-f857-4f36-a0cf-6aeb21230cd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Bid Form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Kaitlin Swanson</dc:creator>
  <cp:keywords/>
  <dc:description/>
  <cp:lastModifiedBy>Queenie Tran</cp:lastModifiedBy>
  <cp:revision/>
  <dcterms:created xsi:type="dcterms:W3CDTF">2024-03-08T20:21:23Z</dcterms:created>
  <dcterms:modified xsi:type="dcterms:W3CDTF">2024-04-08T20:49:39Z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  <property fmtid="{D5CDD505-2E9C-101B-9397-08002B2CF9AE}" pid="3" name="MediaServiceImageTags">
    <vt:lpwstr/>
  </property>
</Properties>
</file>