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77-21-RFB-SPRWS-24 DIRECTIONAL DRILLING WATERMAIN-LUKE S/"/>
    </mc:Choice>
  </mc:AlternateContent>
  <xr:revisionPtr revIDLastSave="51" documentId="8_{20E99019-4A92-4F86-8991-F7959BFC2698}" xr6:coauthVersionLast="47" xr6:coauthVersionMax="47" xr10:uidLastSave="{8AD58B4F-6019-48E0-AF2D-4D49E9B8528C}"/>
  <bookViews>
    <workbookView xWindow="-120" yWindow="-120" windowWidth="29040" windowHeight="15840" firstSheet="2" activeTab="2" xr2:uid="{25342D82-7376-4CE2-94BD-259B2696D9FD}"/>
  </bookViews>
  <sheets>
    <sheet name="Bid Form for Plans" sheetId="2" r:id="rId1"/>
    <sheet name="Cost Estimate" sheetId="3" r:id="rId2"/>
    <sheet name="Bid Form for Contract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I19" i="4"/>
  <c r="I20" i="4" s="1"/>
  <c r="I14" i="4"/>
  <c r="I13" i="4"/>
  <c r="I15" i="4" s="1"/>
  <c r="I8" i="4"/>
  <c r="I9" i="4" s="1"/>
  <c r="G19" i="4" l="1"/>
  <c r="G20" i="4" s="1"/>
  <c r="G14" i="4"/>
  <c r="I20" i="3"/>
  <c r="G13" i="4"/>
  <c r="G8" i="4"/>
  <c r="G9" i="4" s="1"/>
  <c r="A8" i="4"/>
  <c r="A13" i="4" s="1"/>
  <c r="G15" i="4" l="1"/>
  <c r="F21" i="4" s="1"/>
  <c r="A14" i="4"/>
  <c r="A19" i="4" s="1"/>
  <c r="G14" i="3"/>
  <c r="H14" i="3" s="1"/>
  <c r="G18" i="3"/>
  <c r="H18" i="3" s="1"/>
  <c r="G10" i="3"/>
  <c r="H10" i="3" s="1"/>
  <c r="H20" i="3" s="1"/>
  <c r="B10" i="3"/>
  <c r="B10" i="2" l="1"/>
  <c r="B14" i="2" s="1"/>
  <c r="B18" i="2" s="1"/>
  <c r="B14" i="3"/>
  <c r="B18" i="3"/>
</calcChain>
</file>

<file path=xl/sharedStrings.xml><?xml version="1.0" encoding="utf-8"?>
<sst xmlns="http://schemas.openxmlformats.org/spreadsheetml/2006/main" count="116" uniqueCount="32">
  <si>
    <t>2022 CITYWIDE DIRECTIONAL DRILLING PROJECT</t>
  </si>
  <si>
    <t xml:space="preserve">BID FORM FOR EVENT # </t>
  </si>
  <si>
    <t>THIS MUST BE FILLED OUT IN EXCEL &amp; ATTACHED TO THE VENDOR'S BID RESPONSE
NO HANDWRITTEN PRICES WILL BE ACCEPTED
THE SPREADSHEET WILL AUTO CALCULATE THE TOTALS</t>
  </si>
  <si>
    <t>KANSAS STREET</t>
  </si>
  <si>
    <t>LINE</t>
  </si>
  <si>
    <t>SPEC. NO.</t>
  </si>
  <si>
    <t xml:space="preserve">  ITEM</t>
  </si>
  <si>
    <t>APPROX. QUANTITY</t>
  </si>
  <si>
    <t>UNIT</t>
  </si>
  <si>
    <t>NO.</t>
  </si>
  <si>
    <t>BID NO.</t>
  </si>
  <si>
    <t>6" HDPE (SDR 11) WATER MAIN - HORIZONTAL DIRECTIONAL DRILLING</t>
  </si>
  <si>
    <t>LIN FT</t>
  </si>
  <si>
    <t>WATERLOO STREET</t>
  </si>
  <si>
    <t>MARSHALL AVENUE</t>
  </si>
  <si>
    <t>15% Cost Increase from last year</t>
  </si>
  <si>
    <t>MOBILIZATION, DEMOB COSTS, ETC</t>
  </si>
  <si>
    <t>2024 CITYWIDE DIRECTIONAL DRILLING PROJECT</t>
  </si>
  <si>
    <t>RUTH STREET</t>
  </si>
  <si>
    <t>UNIT PRICE</t>
  </si>
  <si>
    <t>AMOUNT</t>
  </si>
  <si>
    <t>SCHEDULE 1 TOTAL:</t>
  </si>
  <si>
    <t>LARPENTEUR AVE</t>
  </si>
  <si>
    <t>8" HDPE (SDR 11) WATER MAIN - HORIZONTAL DIRECTIONAL DRILLING</t>
  </si>
  <si>
    <t>12" HDPE (SDR 11) WATER MAIN - HORIZONTAL DIRECTIONAL DRILLING</t>
  </si>
  <si>
    <t>SCHEDULE 2 TOTAL:</t>
  </si>
  <si>
    <t>PIGS EYE LAKE RD</t>
  </si>
  <si>
    <t>SCHEDULE 3 TOTAL:</t>
  </si>
  <si>
    <t>BID FORM SUMMARY EVENT # 1377</t>
  </si>
  <si>
    <t>Bituminous Roadway</t>
  </si>
  <si>
    <t>Michels Utility Services</t>
  </si>
  <si>
    <t xml:space="preserve">TOTAL BID AMOUNT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</si>
</sst>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3" fontId="3" fillId="0" borderId="3" xfId="1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left" wrapText="1"/>
    </xf>
    <xf numFmtId="3" fontId="3" fillId="0" borderId="15" xfId="1" applyNumberFormat="1" applyFont="1" applyFill="1" applyBorder="1" applyAlignment="1">
      <alignment horizontal="center"/>
    </xf>
    <xf numFmtId="44" fontId="0" fillId="0" borderId="0" xfId="2" applyFont="1" applyFill="1"/>
    <xf numFmtId="44" fontId="0" fillId="0" borderId="0" xfId="0" applyNumberFormat="1"/>
    <xf numFmtId="44" fontId="5" fillId="0" borderId="0" xfId="2" applyFont="1" applyFill="1"/>
    <xf numFmtId="0" fontId="5" fillId="0" borderId="0" xfId="0" applyFont="1"/>
    <xf numFmtId="0" fontId="4" fillId="0" borderId="16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left" wrapText="1"/>
    </xf>
    <xf numFmtId="3" fontId="8" fillId="0" borderId="3" xfId="1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44" fontId="6" fillId="0" borderId="2" xfId="2" applyFont="1" applyFill="1" applyBorder="1" applyAlignment="1">
      <alignment wrapText="1"/>
    </xf>
    <xf numFmtId="0" fontId="6" fillId="0" borderId="3" xfId="0" applyFont="1" applyBorder="1" applyAlignment="1">
      <alignment horizontal="center" wrapText="1"/>
    </xf>
    <xf numFmtId="44" fontId="7" fillId="0" borderId="2" xfId="0" applyNumberFormat="1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44" fontId="6" fillId="0" borderId="3" xfId="2" applyFont="1" applyFill="1" applyBorder="1" applyAlignment="1">
      <alignment wrapText="1"/>
    </xf>
    <xf numFmtId="44" fontId="7" fillId="0" borderId="3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44" fontId="9" fillId="2" borderId="21" xfId="0" applyNumberFormat="1" applyFont="1" applyFill="1" applyBorder="1" applyAlignment="1">
      <alignment horizontal="center" wrapText="1"/>
    </xf>
    <xf numFmtId="44" fontId="9" fillId="2" borderId="22" xfId="0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5E76-FA38-4B45-B8CC-4ED93D086306}">
  <dimension ref="B2:F31"/>
  <sheetViews>
    <sheetView zoomScale="70" zoomScaleNormal="70" workbookViewId="0">
      <selection activeCell="D42" sqref="D42"/>
    </sheetView>
  </sheetViews>
  <sheetFormatPr defaultRowHeight="15" x14ac:dyDescent="0.25"/>
  <cols>
    <col min="2" max="2" width="9.140625" style="11"/>
    <col min="3" max="3" width="13.7109375" style="11" customWidth="1"/>
    <col min="4" max="4" width="78.42578125" customWidth="1"/>
    <col min="5" max="5" width="22" customWidth="1"/>
    <col min="7" max="7" width="13" bestFit="1" customWidth="1"/>
    <col min="8" max="8" width="8.42578125" bestFit="1" customWidth="1"/>
  </cols>
  <sheetData>
    <row r="2" spans="2:6" ht="15.75" x14ac:dyDescent="0.25">
      <c r="B2" s="40" t="s">
        <v>0</v>
      </c>
      <c r="C2" s="40"/>
      <c r="D2" s="40"/>
      <c r="E2" s="40"/>
      <c r="F2" s="40"/>
    </row>
    <row r="3" spans="2:6" ht="15.75" customHeight="1" x14ac:dyDescent="0.25">
      <c r="B3" s="39" t="s">
        <v>1</v>
      </c>
      <c r="C3" s="39"/>
      <c r="D3" s="39"/>
      <c r="E3" s="39"/>
      <c r="F3" s="39"/>
    </row>
    <row r="4" spans="2:6" ht="15.75" customHeight="1" x14ac:dyDescent="0.25">
      <c r="B4" s="39"/>
      <c r="C4" s="39"/>
      <c r="D4" s="39"/>
      <c r="E4" s="39"/>
      <c r="F4" s="39"/>
    </row>
    <row r="5" spans="2:6" ht="57" customHeight="1" x14ac:dyDescent="0.25">
      <c r="B5" s="35" t="s">
        <v>2</v>
      </c>
      <c r="C5" s="35"/>
      <c r="D5" s="35"/>
      <c r="E5" s="35"/>
      <c r="F5" s="35"/>
    </row>
    <row r="6" spans="2:6" ht="16.5" thickBot="1" x14ac:dyDescent="0.3">
      <c r="B6" s="23"/>
      <c r="C6" s="8"/>
      <c r="D6" s="8"/>
      <c r="E6" s="8"/>
      <c r="F6" s="8"/>
    </row>
    <row r="7" spans="2:6" ht="16.5" customHeight="1" thickBot="1" x14ac:dyDescent="0.3">
      <c r="B7" s="36" t="s">
        <v>3</v>
      </c>
      <c r="C7" s="37"/>
      <c r="D7" s="37"/>
      <c r="E7" s="37"/>
      <c r="F7" s="38"/>
    </row>
    <row r="8" spans="2:6" ht="15.75" x14ac:dyDescent="0.25">
      <c r="B8" s="6" t="s">
        <v>4</v>
      </c>
      <c r="C8" s="5" t="s">
        <v>5</v>
      </c>
      <c r="D8" s="42" t="s">
        <v>6</v>
      </c>
      <c r="E8" s="44" t="s">
        <v>7</v>
      </c>
      <c r="F8" s="46" t="s">
        <v>8</v>
      </c>
    </row>
    <row r="9" spans="2:6" ht="15.75" x14ac:dyDescent="0.25">
      <c r="B9" s="4" t="s">
        <v>9</v>
      </c>
      <c r="C9" s="3" t="s">
        <v>10</v>
      </c>
      <c r="D9" s="43"/>
      <c r="E9" s="45"/>
      <c r="F9" s="47"/>
    </row>
    <row r="10" spans="2:6" ht="18.75" customHeight="1" thickBot="1" x14ac:dyDescent="0.3">
      <c r="B10" s="10">
        <f>COUNT($B$7:B9,1)</f>
        <v>1</v>
      </c>
      <c r="C10" s="9">
        <v>2504.6030000000001</v>
      </c>
      <c r="D10" s="2" t="s">
        <v>11</v>
      </c>
      <c r="E10" s="1">
        <v>340</v>
      </c>
      <c r="F10" s="13" t="s">
        <v>12</v>
      </c>
    </row>
    <row r="11" spans="2:6" ht="16.5" customHeight="1" thickBot="1" x14ac:dyDescent="0.3">
      <c r="B11" s="36" t="s">
        <v>13</v>
      </c>
      <c r="C11" s="37"/>
      <c r="D11" s="37"/>
      <c r="E11" s="37"/>
      <c r="F11" s="38"/>
    </row>
    <row r="12" spans="2:6" ht="15.75" x14ac:dyDescent="0.25">
      <c r="B12" s="6" t="s">
        <v>4</v>
      </c>
      <c r="C12" s="5" t="s">
        <v>5</v>
      </c>
      <c r="D12" s="42" t="s">
        <v>6</v>
      </c>
      <c r="E12" s="44" t="s">
        <v>7</v>
      </c>
      <c r="F12" s="46" t="s">
        <v>8</v>
      </c>
    </row>
    <row r="13" spans="2:6" ht="15.75" x14ac:dyDescent="0.25">
      <c r="B13" s="4" t="s">
        <v>9</v>
      </c>
      <c r="C13" s="3" t="s">
        <v>10</v>
      </c>
      <c r="D13" s="43"/>
      <c r="E13" s="45"/>
      <c r="F13" s="47"/>
    </row>
    <row r="14" spans="2:6" ht="18.75" customHeight="1" thickBot="1" x14ac:dyDescent="0.3">
      <c r="B14" s="10">
        <f>COUNT($B$7:B13,1)</f>
        <v>2</v>
      </c>
      <c r="C14" s="9">
        <v>2504.6030000000001</v>
      </c>
      <c r="D14" s="2" t="s">
        <v>11</v>
      </c>
      <c r="E14" s="1">
        <v>370</v>
      </c>
      <c r="F14" s="13" t="s">
        <v>12</v>
      </c>
    </row>
    <row r="15" spans="2:6" ht="16.5" customHeight="1" thickBot="1" x14ac:dyDescent="0.3">
      <c r="B15" s="36" t="s">
        <v>14</v>
      </c>
      <c r="C15" s="37"/>
      <c r="D15" s="37"/>
      <c r="E15" s="37"/>
      <c r="F15" s="38"/>
    </row>
    <row r="16" spans="2:6" ht="15.75" x14ac:dyDescent="0.25">
      <c r="B16" s="6" t="s">
        <v>4</v>
      </c>
      <c r="C16" s="5" t="s">
        <v>5</v>
      </c>
      <c r="D16" s="42" t="s">
        <v>6</v>
      </c>
      <c r="E16" s="44" t="s">
        <v>7</v>
      </c>
      <c r="F16" s="46" t="s">
        <v>8</v>
      </c>
    </row>
    <row r="17" spans="2:6" ht="15.75" x14ac:dyDescent="0.25">
      <c r="B17" s="4" t="s">
        <v>9</v>
      </c>
      <c r="C17" s="3" t="s">
        <v>10</v>
      </c>
      <c r="D17" s="43"/>
      <c r="E17" s="45"/>
      <c r="F17" s="47"/>
    </row>
    <row r="18" spans="2:6" ht="18.75" customHeight="1" thickBot="1" x14ac:dyDescent="0.3">
      <c r="B18" s="22">
        <f>COUNT($B$7:B17,1)</f>
        <v>3</v>
      </c>
      <c r="C18" s="15">
        <v>2504.6030000000001</v>
      </c>
      <c r="D18" s="16" t="s">
        <v>11</v>
      </c>
      <c r="E18" s="17">
        <v>390</v>
      </c>
      <c r="F18" s="14" t="s">
        <v>12</v>
      </c>
    </row>
    <row r="25" spans="2:6" ht="16.5" thickBot="1" x14ac:dyDescent="0.3">
      <c r="B25" s="7"/>
      <c r="C25" s="12"/>
      <c r="D25" s="7"/>
      <c r="E25" s="7"/>
      <c r="F25" s="7"/>
    </row>
    <row r="26" spans="2:6" ht="15.75" x14ac:dyDescent="0.25">
      <c r="B26" s="7"/>
      <c r="C26" s="12"/>
      <c r="D26" s="7"/>
      <c r="E26" s="7"/>
      <c r="F26" s="7"/>
    </row>
    <row r="27" spans="2:6" ht="15.75" x14ac:dyDescent="0.25">
      <c r="B27" s="7"/>
      <c r="C27" s="12"/>
      <c r="D27" s="7"/>
      <c r="E27" s="7"/>
      <c r="F27" s="7"/>
    </row>
    <row r="28" spans="2:6" ht="16.5" thickBot="1" x14ac:dyDescent="0.3">
      <c r="B28" s="7"/>
      <c r="C28" s="12"/>
      <c r="D28" s="7"/>
      <c r="E28" s="7"/>
      <c r="F28" s="7"/>
    </row>
    <row r="29" spans="2:6" ht="15.75" x14ac:dyDescent="0.25">
      <c r="B29" s="7"/>
      <c r="C29" s="12"/>
      <c r="D29" s="7"/>
      <c r="E29" s="7"/>
      <c r="F29" s="7"/>
    </row>
    <row r="30" spans="2:6" ht="15.75" x14ac:dyDescent="0.25">
      <c r="B30" s="7"/>
      <c r="C30" s="12"/>
      <c r="D30" s="7"/>
      <c r="E30" s="7"/>
      <c r="F30" s="7"/>
    </row>
    <row r="31" spans="2:6" ht="34.5" customHeight="1" x14ac:dyDescent="0.25">
      <c r="B31" s="41"/>
      <c r="C31" s="41"/>
      <c r="D31" s="41"/>
      <c r="E31" s="41"/>
      <c r="F31" s="41"/>
    </row>
  </sheetData>
  <mergeCells count="16">
    <mergeCell ref="B5:F5"/>
    <mergeCell ref="B15:F15"/>
    <mergeCell ref="B3:F4"/>
    <mergeCell ref="B2:F2"/>
    <mergeCell ref="B31:F31"/>
    <mergeCell ref="D16:D17"/>
    <mergeCell ref="E16:E17"/>
    <mergeCell ref="F16:F17"/>
    <mergeCell ref="B7:F7"/>
    <mergeCell ref="D8:D9"/>
    <mergeCell ref="E8:E9"/>
    <mergeCell ref="F8:F9"/>
    <mergeCell ref="B11:F11"/>
    <mergeCell ref="D12:D13"/>
    <mergeCell ref="E12:E13"/>
    <mergeCell ref="F12:F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7F60-DDC9-4C11-8C45-3784AFD6AEA8}">
  <dimension ref="B2:I31"/>
  <sheetViews>
    <sheetView zoomScale="70" zoomScaleNormal="70" workbookViewId="0">
      <selection activeCell="D33" sqref="D33:D34"/>
    </sheetView>
  </sheetViews>
  <sheetFormatPr defaultRowHeight="15" x14ac:dyDescent="0.25"/>
  <cols>
    <col min="2" max="2" width="9.140625" style="11"/>
    <col min="3" max="3" width="13.7109375" style="11" customWidth="1"/>
    <col min="4" max="4" width="78.42578125" customWidth="1"/>
    <col min="5" max="5" width="22" customWidth="1"/>
    <col min="8" max="8" width="13.5703125" bestFit="1" customWidth="1"/>
    <col min="9" max="9" width="32" bestFit="1" customWidth="1"/>
  </cols>
  <sheetData>
    <row r="2" spans="2:9" ht="15.75" x14ac:dyDescent="0.25">
      <c r="B2" s="40" t="s">
        <v>0</v>
      </c>
      <c r="C2" s="40"/>
      <c r="D2" s="40"/>
      <c r="E2" s="40"/>
      <c r="F2" s="40"/>
    </row>
    <row r="3" spans="2:9" ht="15.75" customHeight="1" x14ac:dyDescent="0.25">
      <c r="B3" s="39" t="s">
        <v>1</v>
      </c>
      <c r="C3" s="39"/>
      <c r="D3" s="39"/>
      <c r="E3" s="39"/>
      <c r="F3" s="39"/>
    </row>
    <row r="4" spans="2:9" ht="15.75" customHeight="1" x14ac:dyDescent="0.25">
      <c r="B4" s="39"/>
      <c r="C4" s="39"/>
      <c r="D4" s="39"/>
      <c r="E4" s="39"/>
      <c r="F4" s="39"/>
      <c r="H4">
        <v>1.1499999999999999</v>
      </c>
      <c r="I4" t="s">
        <v>15</v>
      </c>
    </row>
    <row r="5" spans="2:9" ht="57" customHeight="1" x14ac:dyDescent="0.25">
      <c r="B5" s="35" t="s">
        <v>2</v>
      </c>
      <c r="C5" s="35"/>
      <c r="D5" s="35"/>
      <c r="E5" s="35"/>
      <c r="F5" s="35"/>
    </row>
    <row r="6" spans="2:9" ht="16.5" thickBot="1" x14ac:dyDescent="0.3">
      <c r="B6" s="23"/>
      <c r="C6" s="8"/>
      <c r="D6" s="8"/>
      <c r="E6" s="8"/>
      <c r="F6" s="8"/>
    </row>
    <row r="7" spans="2:9" ht="16.5" customHeight="1" thickBot="1" x14ac:dyDescent="0.3">
      <c r="B7" s="36" t="s">
        <v>3</v>
      </c>
      <c r="C7" s="37"/>
      <c r="D7" s="37"/>
      <c r="E7" s="37"/>
      <c r="F7" s="38"/>
      <c r="H7" s="18"/>
    </row>
    <row r="8" spans="2:9" ht="15.75" x14ac:dyDescent="0.25">
      <c r="B8" s="6" t="s">
        <v>4</v>
      </c>
      <c r="C8" s="5" t="s">
        <v>5</v>
      </c>
      <c r="D8" s="42" t="s">
        <v>6</v>
      </c>
      <c r="E8" s="44" t="s">
        <v>7</v>
      </c>
      <c r="F8" s="46" t="s">
        <v>8</v>
      </c>
      <c r="H8" s="18"/>
    </row>
    <row r="9" spans="2:9" ht="15.75" x14ac:dyDescent="0.25">
      <c r="B9" s="4" t="s">
        <v>9</v>
      </c>
      <c r="C9" s="3" t="s">
        <v>10</v>
      </c>
      <c r="D9" s="43"/>
      <c r="E9" s="45"/>
      <c r="F9" s="47"/>
      <c r="H9" s="18"/>
    </row>
    <row r="10" spans="2:9" ht="18.75" customHeight="1" thickBot="1" x14ac:dyDescent="0.3">
      <c r="B10" s="10">
        <f>COUNT($B$7:B9,1)</f>
        <v>1</v>
      </c>
      <c r="C10" s="9">
        <v>2504.6030000000001</v>
      </c>
      <c r="D10" s="2" t="s">
        <v>11</v>
      </c>
      <c r="E10" s="1">
        <v>340</v>
      </c>
      <c r="F10" s="13" t="s">
        <v>12</v>
      </c>
      <c r="G10">
        <f>48*$H$4</f>
        <v>55.199999999999996</v>
      </c>
      <c r="H10" s="18">
        <f>ROUNDUP(E10*G10,-2)</f>
        <v>18800</v>
      </c>
      <c r="I10" s="20">
        <v>66000</v>
      </c>
    </row>
    <row r="11" spans="2:9" ht="16.5" customHeight="1" thickBot="1" x14ac:dyDescent="0.3">
      <c r="B11" s="36" t="s">
        <v>14</v>
      </c>
      <c r="C11" s="37"/>
      <c r="D11" s="37"/>
      <c r="E11" s="37"/>
      <c r="F11" s="38"/>
      <c r="H11" s="18"/>
    </row>
    <row r="12" spans="2:9" ht="15.75" x14ac:dyDescent="0.25">
      <c r="B12" s="6" t="s">
        <v>4</v>
      </c>
      <c r="C12" s="5" t="s">
        <v>5</v>
      </c>
      <c r="D12" s="42" t="s">
        <v>6</v>
      </c>
      <c r="E12" s="44" t="s">
        <v>7</v>
      </c>
      <c r="F12" s="46" t="s">
        <v>8</v>
      </c>
      <c r="H12" s="18"/>
    </row>
    <row r="13" spans="2:9" ht="15.75" x14ac:dyDescent="0.25">
      <c r="B13" s="4" t="s">
        <v>9</v>
      </c>
      <c r="C13" s="3" t="s">
        <v>10</v>
      </c>
      <c r="D13" s="43"/>
      <c r="E13" s="45"/>
      <c r="F13" s="47"/>
      <c r="H13" s="18"/>
    </row>
    <row r="14" spans="2:9" ht="18.75" customHeight="1" thickBot="1" x14ac:dyDescent="0.3">
      <c r="B14" s="10">
        <f>COUNT($B$7:B13,1)</f>
        <v>2</v>
      </c>
      <c r="C14" s="15">
        <v>2504.6030000000001</v>
      </c>
      <c r="D14" s="16" t="s">
        <v>11</v>
      </c>
      <c r="E14" s="17">
        <v>390</v>
      </c>
      <c r="F14" s="14" t="s">
        <v>12</v>
      </c>
      <c r="G14">
        <f>48*$H$4</f>
        <v>55.199999999999996</v>
      </c>
      <c r="H14" s="18">
        <f>ROUNDUP(E14*G14,-2)</f>
        <v>21600</v>
      </c>
      <c r="I14" s="20">
        <v>73500</v>
      </c>
    </row>
    <row r="15" spans="2:9" ht="16.5" customHeight="1" thickBot="1" x14ac:dyDescent="0.3">
      <c r="B15" s="36" t="s">
        <v>13</v>
      </c>
      <c r="C15" s="37"/>
      <c r="D15" s="37"/>
      <c r="E15" s="37"/>
      <c r="F15" s="38"/>
      <c r="H15" s="18"/>
    </row>
    <row r="16" spans="2:9" ht="15.75" x14ac:dyDescent="0.25">
      <c r="B16" s="6" t="s">
        <v>4</v>
      </c>
      <c r="C16" s="5" t="s">
        <v>5</v>
      </c>
      <c r="D16" s="42" t="s">
        <v>6</v>
      </c>
      <c r="E16" s="44" t="s">
        <v>7</v>
      </c>
      <c r="F16" s="46" t="s">
        <v>8</v>
      </c>
      <c r="H16" s="18"/>
    </row>
    <row r="17" spans="2:9" ht="15.75" x14ac:dyDescent="0.25">
      <c r="B17" s="4" t="s">
        <v>9</v>
      </c>
      <c r="C17" s="3" t="s">
        <v>10</v>
      </c>
      <c r="D17" s="43"/>
      <c r="E17" s="45"/>
      <c r="F17" s="47"/>
      <c r="H17" s="18"/>
    </row>
    <row r="18" spans="2:9" ht="18.75" customHeight="1" x14ac:dyDescent="0.25">
      <c r="B18" s="10">
        <f>COUNT($B$7:B17,1)</f>
        <v>3</v>
      </c>
      <c r="C18" s="9">
        <v>2504.6030000000001</v>
      </c>
      <c r="D18" s="2" t="s">
        <v>11</v>
      </c>
      <c r="E18" s="1">
        <v>370</v>
      </c>
      <c r="F18" s="13" t="s">
        <v>12</v>
      </c>
      <c r="G18">
        <f>48*$H$4</f>
        <v>55.199999999999996</v>
      </c>
      <c r="H18" s="18">
        <f>ROUNDUP(E18*G18,-2)</f>
        <v>20500</v>
      </c>
      <c r="I18" s="20">
        <v>70000</v>
      </c>
    </row>
    <row r="20" spans="2:9" x14ac:dyDescent="0.25">
      <c r="H20" s="19">
        <f>SUM(H7:H18)</f>
        <v>60900</v>
      </c>
      <c r="I20" s="19">
        <f>SUM(I10:I18)</f>
        <v>209500</v>
      </c>
    </row>
    <row r="23" spans="2:9" x14ac:dyDescent="0.25">
      <c r="C23" s="21" t="s">
        <v>16</v>
      </c>
    </row>
    <row r="25" spans="2:9" ht="15.75" x14ac:dyDescent="0.25">
      <c r="B25" s="7"/>
      <c r="C25" s="12"/>
      <c r="D25" s="7"/>
      <c r="E25" s="7"/>
      <c r="F25" s="7"/>
    </row>
    <row r="26" spans="2:9" ht="15.75" x14ac:dyDescent="0.25">
      <c r="B26" s="7"/>
      <c r="C26" s="12"/>
      <c r="D26" s="7"/>
      <c r="E26" s="7"/>
      <c r="F26" s="7"/>
    </row>
    <row r="27" spans="2:9" ht="15.75" x14ac:dyDescent="0.25">
      <c r="B27" s="7"/>
      <c r="C27" s="12"/>
      <c r="D27" s="7"/>
      <c r="E27" s="7"/>
      <c r="F27" s="7"/>
    </row>
    <row r="28" spans="2:9" ht="15.75" x14ac:dyDescent="0.25">
      <c r="B28" s="7"/>
      <c r="C28" s="12"/>
      <c r="D28" s="7"/>
      <c r="E28" s="7"/>
      <c r="F28" s="7"/>
    </row>
    <row r="29" spans="2:9" ht="15.75" x14ac:dyDescent="0.25">
      <c r="B29" s="7"/>
      <c r="C29" s="12"/>
      <c r="D29" s="7"/>
      <c r="E29" s="7"/>
      <c r="F29" s="7"/>
    </row>
    <row r="30" spans="2:9" ht="15.75" x14ac:dyDescent="0.25">
      <c r="B30" s="7"/>
      <c r="C30" s="12"/>
      <c r="D30" s="7"/>
      <c r="E30" s="7"/>
      <c r="F30" s="7"/>
    </row>
    <row r="31" spans="2:9" ht="34.5" customHeight="1" x14ac:dyDescent="0.25">
      <c r="B31" s="41"/>
      <c r="C31" s="41"/>
      <c r="D31" s="41"/>
      <c r="E31" s="41"/>
      <c r="F31" s="41"/>
    </row>
  </sheetData>
  <mergeCells count="16">
    <mergeCell ref="B2:F2"/>
    <mergeCell ref="B3:F4"/>
    <mergeCell ref="B5:F5"/>
    <mergeCell ref="B31:F31"/>
    <mergeCell ref="D16:D17"/>
    <mergeCell ref="E16:E17"/>
    <mergeCell ref="F16:F17"/>
    <mergeCell ref="B7:F7"/>
    <mergeCell ref="D8:D9"/>
    <mergeCell ref="E8:E9"/>
    <mergeCell ref="F8:F9"/>
    <mergeCell ref="B15:F15"/>
    <mergeCell ref="B11:F11"/>
    <mergeCell ref="D12:D13"/>
    <mergeCell ref="E12:E13"/>
    <mergeCell ref="F12:F1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89BB-6D4A-4DC7-9EF6-FC0EA9955FDE}">
  <dimension ref="A1:I26"/>
  <sheetViews>
    <sheetView tabSelected="1" zoomScale="87" zoomScaleNormal="87" workbookViewId="0">
      <selection sqref="A1:I1"/>
    </sheetView>
  </sheetViews>
  <sheetFormatPr defaultColWidth="9.140625" defaultRowHeight="15" x14ac:dyDescent="0.25"/>
  <cols>
    <col min="1" max="1" width="7.5703125" style="25" customWidth="1"/>
    <col min="2" max="2" width="10.85546875" style="25" customWidth="1"/>
    <col min="3" max="3" width="49" style="24" customWidth="1"/>
    <col min="4" max="4" width="11.28515625" style="24" customWidth="1"/>
    <col min="5" max="5" width="9.140625" style="24"/>
    <col min="6" max="6" width="14.85546875" style="24" customWidth="1"/>
    <col min="7" max="7" width="17.140625" style="24" customWidth="1"/>
    <col min="8" max="8" width="12.85546875" style="24" customWidth="1"/>
    <col min="9" max="9" width="17.85546875" style="24" customWidth="1"/>
    <col min="10" max="16384" width="9.140625" style="24"/>
  </cols>
  <sheetData>
    <row r="1" spans="1:9" ht="25.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.75" customHeight="1" x14ac:dyDescent="0.25">
      <c r="A2" s="51" t="s">
        <v>28</v>
      </c>
      <c r="B2" s="52"/>
      <c r="C2" s="52"/>
      <c r="D2" s="52"/>
      <c r="E2" s="52"/>
      <c r="F2" s="52"/>
      <c r="G2" s="52"/>
      <c r="H2" s="52"/>
      <c r="I2" s="53"/>
    </row>
    <row r="3" spans="1:9" ht="15.75" customHeight="1" x14ac:dyDescent="0.25">
      <c r="A3" s="51"/>
      <c r="B3" s="52"/>
      <c r="C3" s="52"/>
      <c r="D3" s="52"/>
      <c r="E3" s="52"/>
      <c r="F3" s="52"/>
      <c r="G3" s="52"/>
      <c r="H3" s="52"/>
      <c r="I3" s="53"/>
    </row>
    <row r="4" spans="1:9" ht="15.75" customHeight="1" x14ac:dyDescent="0.25">
      <c r="A4" s="64"/>
      <c r="B4" s="65"/>
      <c r="C4" s="65"/>
      <c r="D4" s="65"/>
      <c r="E4" s="65"/>
      <c r="F4" s="55" t="s">
        <v>29</v>
      </c>
      <c r="G4" s="55"/>
      <c r="H4" s="55" t="s">
        <v>30</v>
      </c>
      <c r="I4" s="56"/>
    </row>
    <row r="5" spans="1:9" ht="16.5" customHeight="1" x14ac:dyDescent="0.25">
      <c r="A5" s="61" t="s">
        <v>18</v>
      </c>
      <c r="B5" s="62"/>
      <c r="C5" s="62"/>
      <c r="D5" s="62"/>
      <c r="E5" s="62"/>
      <c r="F5" s="62"/>
      <c r="G5" s="62"/>
      <c r="H5" s="66"/>
      <c r="I5" s="69"/>
    </row>
    <row r="6" spans="1:9" ht="31.5" x14ac:dyDescent="0.25">
      <c r="A6" s="26" t="s">
        <v>4</v>
      </c>
      <c r="B6" s="32" t="s">
        <v>5</v>
      </c>
      <c r="C6" s="57" t="s">
        <v>6</v>
      </c>
      <c r="D6" s="63" t="s">
        <v>7</v>
      </c>
      <c r="E6" s="57" t="s">
        <v>8</v>
      </c>
      <c r="F6" s="57" t="s">
        <v>19</v>
      </c>
      <c r="G6" s="57" t="s">
        <v>20</v>
      </c>
      <c r="H6" s="57" t="s">
        <v>19</v>
      </c>
      <c r="I6" s="58" t="s">
        <v>20</v>
      </c>
    </row>
    <row r="7" spans="1:9" ht="15.75" x14ac:dyDescent="0.25">
      <c r="A7" s="26" t="s">
        <v>9</v>
      </c>
      <c r="B7" s="32" t="s">
        <v>10</v>
      </c>
      <c r="C7" s="57"/>
      <c r="D7" s="63"/>
      <c r="E7" s="57"/>
      <c r="F7" s="57"/>
      <c r="G7" s="57"/>
      <c r="H7" s="57"/>
      <c r="I7" s="58"/>
    </row>
    <row r="8" spans="1:9" ht="33.75" customHeight="1" x14ac:dyDescent="0.25">
      <c r="A8" s="26">
        <f>COUNT($A$5:A7,1)</f>
        <v>1</v>
      </c>
      <c r="B8" s="27">
        <v>2504.6030000000001</v>
      </c>
      <c r="C8" s="28" t="s">
        <v>11</v>
      </c>
      <c r="D8" s="29">
        <v>981</v>
      </c>
      <c r="E8" s="30" t="s">
        <v>12</v>
      </c>
      <c r="F8" s="34">
        <v>55</v>
      </c>
      <c r="G8" s="67">
        <f>D8*F8</f>
        <v>53955</v>
      </c>
      <c r="H8" s="67">
        <v>50</v>
      </c>
      <c r="I8" s="31">
        <f>H8*D8</f>
        <v>49050</v>
      </c>
    </row>
    <row r="9" spans="1:9" ht="26.25" customHeight="1" x14ac:dyDescent="0.25">
      <c r="A9" s="59" t="s">
        <v>21</v>
      </c>
      <c r="B9" s="60"/>
      <c r="C9" s="60"/>
      <c r="D9" s="60"/>
      <c r="E9" s="60"/>
      <c r="F9" s="60"/>
      <c r="G9" s="68">
        <f>G8</f>
        <v>53955</v>
      </c>
      <c r="H9" s="67"/>
      <c r="I9" s="33">
        <f>I8</f>
        <v>49050</v>
      </c>
    </row>
    <row r="10" spans="1:9" ht="29.25" customHeight="1" x14ac:dyDescent="0.25">
      <c r="A10" s="61" t="s">
        <v>22</v>
      </c>
      <c r="B10" s="62"/>
      <c r="C10" s="62"/>
      <c r="D10" s="62"/>
      <c r="E10" s="62"/>
      <c r="F10" s="62"/>
      <c r="G10" s="62"/>
      <c r="H10" s="67"/>
      <c r="I10" s="31"/>
    </row>
    <row r="11" spans="1:9" ht="31.5" x14ac:dyDescent="0.25">
      <c r="A11" s="26" t="s">
        <v>4</v>
      </c>
      <c r="B11" s="32" t="s">
        <v>5</v>
      </c>
      <c r="C11" s="57" t="s">
        <v>6</v>
      </c>
      <c r="D11" s="63" t="s">
        <v>7</v>
      </c>
      <c r="E11" s="57" t="s">
        <v>8</v>
      </c>
      <c r="F11" s="57" t="s">
        <v>19</v>
      </c>
      <c r="G11" s="57" t="s">
        <v>20</v>
      </c>
      <c r="H11" s="67"/>
      <c r="I11" s="31"/>
    </row>
    <row r="12" spans="1:9" ht="15.75" x14ac:dyDescent="0.25">
      <c r="A12" s="26" t="s">
        <v>9</v>
      </c>
      <c r="B12" s="32" t="s">
        <v>10</v>
      </c>
      <c r="C12" s="57"/>
      <c r="D12" s="63"/>
      <c r="E12" s="57"/>
      <c r="F12" s="57"/>
      <c r="G12" s="57"/>
      <c r="H12" s="67"/>
      <c r="I12" s="31"/>
    </row>
    <row r="13" spans="1:9" ht="18.75" customHeight="1" x14ac:dyDescent="0.25">
      <c r="A13" s="26">
        <f>COUNT($A$5:A12,1)</f>
        <v>2</v>
      </c>
      <c r="B13" s="27">
        <v>2504.6030000000001</v>
      </c>
      <c r="C13" s="28" t="s">
        <v>23</v>
      </c>
      <c r="D13" s="29">
        <v>345</v>
      </c>
      <c r="E13" s="30" t="s">
        <v>12</v>
      </c>
      <c r="F13" s="34">
        <v>56</v>
      </c>
      <c r="G13" s="67">
        <f>D13*F13</f>
        <v>19320</v>
      </c>
      <c r="H13" s="67">
        <v>60</v>
      </c>
      <c r="I13" s="31">
        <f>H13*D13</f>
        <v>20700</v>
      </c>
    </row>
    <row r="14" spans="1:9" ht="18.75" customHeight="1" x14ac:dyDescent="0.25">
      <c r="A14" s="26">
        <f>COUNT($A$5:A13,1)</f>
        <v>3</v>
      </c>
      <c r="B14" s="27">
        <v>2504.6030000000001</v>
      </c>
      <c r="C14" s="28" t="s">
        <v>24</v>
      </c>
      <c r="D14" s="29">
        <v>615</v>
      </c>
      <c r="E14" s="30" t="s">
        <v>12</v>
      </c>
      <c r="F14" s="34">
        <v>79</v>
      </c>
      <c r="G14" s="67">
        <f>D14*F14</f>
        <v>48585</v>
      </c>
      <c r="H14" s="67">
        <v>110</v>
      </c>
      <c r="I14" s="31">
        <f>H14*D14</f>
        <v>67650</v>
      </c>
    </row>
    <row r="15" spans="1:9" ht="23.25" customHeight="1" x14ac:dyDescent="0.25">
      <c r="A15" s="59" t="s">
        <v>25</v>
      </c>
      <c r="B15" s="60"/>
      <c r="C15" s="60"/>
      <c r="D15" s="60"/>
      <c r="E15" s="60"/>
      <c r="F15" s="60"/>
      <c r="G15" s="68">
        <f>SUM(G13:G14)</f>
        <v>67905</v>
      </c>
      <c r="H15" s="67"/>
      <c r="I15" s="33">
        <f>SUM(I13:I14)</f>
        <v>88350</v>
      </c>
    </row>
    <row r="16" spans="1:9" ht="24.75" customHeight="1" x14ac:dyDescent="0.25">
      <c r="A16" s="54" t="s">
        <v>26</v>
      </c>
      <c r="B16" s="55"/>
      <c r="C16" s="55"/>
      <c r="D16" s="55"/>
      <c r="E16" s="55"/>
      <c r="F16" s="55"/>
      <c r="G16" s="55"/>
      <c r="H16" s="67"/>
      <c r="I16" s="31"/>
    </row>
    <row r="17" spans="1:9" ht="31.5" x14ac:dyDescent="0.25">
      <c r="A17" s="26" t="s">
        <v>4</v>
      </c>
      <c r="B17" s="32" t="s">
        <v>5</v>
      </c>
      <c r="C17" s="57" t="s">
        <v>6</v>
      </c>
      <c r="D17" s="63" t="s">
        <v>7</v>
      </c>
      <c r="E17" s="57" t="s">
        <v>8</v>
      </c>
      <c r="F17" s="57" t="s">
        <v>19</v>
      </c>
      <c r="G17" s="57" t="s">
        <v>20</v>
      </c>
      <c r="H17" s="67"/>
      <c r="I17" s="31"/>
    </row>
    <row r="18" spans="1:9" ht="15.75" x14ac:dyDescent="0.25">
      <c r="A18" s="26" t="s">
        <v>9</v>
      </c>
      <c r="B18" s="32" t="s">
        <v>10</v>
      </c>
      <c r="C18" s="57"/>
      <c r="D18" s="63"/>
      <c r="E18" s="57"/>
      <c r="F18" s="57"/>
      <c r="G18" s="57"/>
      <c r="H18" s="67"/>
      <c r="I18" s="31"/>
    </row>
    <row r="19" spans="1:9" ht="18.75" customHeight="1" x14ac:dyDescent="0.25">
      <c r="A19" s="26">
        <f>COUNT($A$5:A18,1)</f>
        <v>4</v>
      </c>
      <c r="B19" s="27">
        <v>2504.6030000000001</v>
      </c>
      <c r="C19" s="28" t="s">
        <v>23</v>
      </c>
      <c r="D19" s="29">
        <v>1432</v>
      </c>
      <c r="E19" s="30" t="s">
        <v>12</v>
      </c>
      <c r="F19" s="34">
        <v>56</v>
      </c>
      <c r="G19" s="67">
        <f>D19*F19</f>
        <v>80192</v>
      </c>
      <c r="H19" s="67">
        <v>55</v>
      </c>
      <c r="I19" s="31">
        <f>H19*D19</f>
        <v>78760</v>
      </c>
    </row>
    <row r="20" spans="1:9" ht="33" customHeight="1" x14ac:dyDescent="0.25">
      <c r="A20" s="59" t="s">
        <v>27</v>
      </c>
      <c r="B20" s="60"/>
      <c r="C20" s="60"/>
      <c r="D20" s="60"/>
      <c r="E20" s="60"/>
      <c r="F20" s="60"/>
      <c r="G20" s="68">
        <f>G19</f>
        <v>80192</v>
      </c>
      <c r="H20" s="67"/>
      <c r="I20" s="33">
        <f>I19</f>
        <v>78760</v>
      </c>
    </row>
    <row r="21" spans="1:9" ht="42" customHeight="1" thickBot="1" x14ac:dyDescent="0.3">
      <c r="A21" s="70" t="s">
        <v>31</v>
      </c>
      <c r="B21" s="71"/>
      <c r="C21" s="71"/>
      <c r="D21" s="71"/>
      <c r="E21" s="71"/>
      <c r="F21" s="72">
        <f>G20+G15+G9</f>
        <v>202052</v>
      </c>
      <c r="G21" s="73"/>
      <c r="H21" s="72">
        <f>I20+I15+I9</f>
        <v>216160</v>
      </c>
      <c r="I21" s="73"/>
    </row>
    <row r="22" spans="1:9" ht="15.75" x14ac:dyDescent="0.25">
      <c r="A22" s="12"/>
      <c r="B22" s="12"/>
      <c r="C22" s="12"/>
      <c r="D22" s="12"/>
      <c r="E22" s="12"/>
    </row>
    <row r="23" spans="1:9" ht="15.75" x14ac:dyDescent="0.25">
      <c r="A23" s="12"/>
      <c r="B23" s="12"/>
      <c r="C23" s="12"/>
      <c r="D23" s="12"/>
      <c r="E23" s="12"/>
    </row>
    <row r="24" spans="1:9" ht="15.75" x14ac:dyDescent="0.25">
      <c r="A24" s="12"/>
      <c r="B24" s="12"/>
      <c r="C24" s="12"/>
      <c r="D24" s="12"/>
      <c r="E24" s="12"/>
    </row>
    <row r="25" spans="1:9" ht="15.75" x14ac:dyDescent="0.25">
      <c r="A25" s="12"/>
      <c r="B25" s="12"/>
      <c r="C25" s="12"/>
      <c r="D25" s="12"/>
      <c r="E25" s="12"/>
    </row>
    <row r="26" spans="1:9" ht="34.5" customHeight="1" x14ac:dyDescent="0.25">
      <c r="A26" s="41"/>
      <c r="B26" s="41"/>
      <c r="C26" s="41"/>
      <c r="D26" s="41"/>
      <c r="E26" s="41"/>
    </row>
  </sheetData>
  <mergeCells count="31">
    <mergeCell ref="F21:G21"/>
    <mergeCell ref="H21:I21"/>
    <mergeCell ref="A21:E21"/>
    <mergeCell ref="G17:G18"/>
    <mergeCell ref="F4:G4"/>
    <mergeCell ref="H6:H7"/>
    <mergeCell ref="I6:I7"/>
    <mergeCell ref="H4:I4"/>
    <mergeCell ref="A26:E26"/>
    <mergeCell ref="A15:F15"/>
    <mergeCell ref="A20:F20"/>
    <mergeCell ref="A16:G16"/>
    <mergeCell ref="C11:C12"/>
    <mergeCell ref="D11:D12"/>
    <mergeCell ref="E11:E12"/>
    <mergeCell ref="C17:C18"/>
    <mergeCell ref="D17:D18"/>
    <mergeCell ref="E17:E18"/>
    <mergeCell ref="F11:F12"/>
    <mergeCell ref="G11:G12"/>
    <mergeCell ref="F17:F18"/>
    <mergeCell ref="A9:F9"/>
    <mergeCell ref="A5:G5"/>
    <mergeCell ref="A10:G10"/>
    <mergeCell ref="C6:C7"/>
    <mergeCell ref="D6:D7"/>
    <mergeCell ref="E6:E7"/>
    <mergeCell ref="F6:F7"/>
    <mergeCell ref="G6:G7"/>
    <mergeCell ref="A1:I1"/>
    <mergeCell ref="A2:I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55049f86683afdcc62a00e26a0112966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90d7e7dea4a2d8ea30bff0f33ef837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27F3A0-4834-4F14-9126-1E8B08AA3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7686DF-E669-47B9-BF19-4B7B55A47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E96DB0-867F-4FB7-A0E9-E0890E6BFE47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Form for Plans</vt:lpstr>
      <vt:lpstr>Cost Estimate</vt:lpstr>
      <vt:lpstr>Bid Form for 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Swanson, Kaitlin (CI-StPaul)</dc:creator>
  <cp:keywords/>
  <dc:description/>
  <cp:lastModifiedBy>Queenie Tran</cp:lastModifiedBy>
  <cp:revision/>
  <dcterms:created xsi:type="dcterms:W3CDTF">2020-02-14T17:49:14Z</dcterms:created>
  <dcterms:modified xsi:type="dcterms:W3CDTF">2024-03-13T20:26:42Z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