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O23/EVENT 2023/EVENT 1327-21-RFB-PW-REHAB SHEPARD BRIDGE-DAG DEJENE/"/>
    </mc:Choice>
  </mc:AlternateContent>
  <xr:revisionPtr revIDLastSave="141" documentId="8_{ADADF95D-B9F2-4901-A667-F6B0A44BD313}" xr6:coauthVersionLast="47" xr6:coauthVersionMax="47" xr10:uidLastSave="{DC4D4278-197A-4ABA-B14C-68982D5A6BB4}"/>
  <bookViews>
    <workbookView xWindow="28680" yWindow="-120" windowWidth="29040" windowHeight="15840" xr2:uid="{A3C49A4E-825C-4755-96BF-447703BB27F9}"/>
  </bookViews>
  <sheets>
    <sheet name="BID SCHEDULE" sheetId="1" r:id="rId1"/>
  </sheets>
  <externalReferences>
    <externalReference r:id="rId2"/>
  </externalReferences>
  <definedNames>
    <definedName name="CATEG1">'[1]Master SEQ'!$M$5</definedName>
    <definedName name="CATEG2">'[1]Master SEQ'!$R$5</definedName>
    <definedName name="CATEG3">'[1]Master SEQ'!$W$5</definedName>
    <definedName name="CATEG4">'[1]Master SEQ'!$AB$5</definedName>
    <definedName name="CATEG5">'[1]Master SEQ'!$AG$5</definedName>
    <definedName name="_xlnm.Print_Area" localSheetId="0">'BID SCHEDULE'!$A$1:$K$68</definedName>
    <definedName name="_xlnm.Print_Titles" localSheetId="0">'BID SCHEDULE'!$1:$5</definedName>
    <definedName name="SearchResults">OFFSET([1]ItemSearch!$A$2,0,0,COUNTA([1]ItemSearch!$A:$A)-1,3)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X51" i="1"/>
  <c r="V51" i="1"/>
  <c r="T51" i="1"/>
  <c r="L52" i="1" l="1"/>
  <c r="Q51" i="1"/>
  <c r="O51" i="1"/>
  <c r="M51" i="1"/>
  <c r="G43" i="1" l="1"/>
  <c r="K6" i="1"/>
  <c r="I6" i="1"/>
  <c r="G6" i="1"/>
  <c r="K11" i="1"/>
  <c r="K21" i="1"/>
  <c r="G27" i="1"/>
  <c r="K29" i="1"/>
  <c r="K40" i="1"/>
  <c r="G47" i="1"/>
  <c r="K50" i="1"/>
  <c r="I50" i="1"/>
  <c r="G50" i="1"/>
  <c r="G49" i="1"/>
  <c r="K48" i="1"/>
  <c r="I48" i="1"/>
  <c r="G48" i="1"/>
  <c r="G45" i="1"/>
  <c r="K44" i="1"/>
  <c r="I44" i="1"/>
  <c r="G44" i="1"/>
  <c r="K42" i="1"/>
  <c r="I42" i="1"/>
  <c r="G42" i="1"/>
  <c r="G39" i="1"/>
  <c r="I39" i="1"/>
  <c r="K38" i="1"/>
  <c r="I38" i="1"/>
  <c r="G38" i="1"/>
  <c r="K37" i="1"/>
  <c r="I36" i="1"/>
  <c r="K36" i="1"/>
  <c r="K32" i="1"/>
  <c r="K31" i="1"/>
  <c r="I31" i="1"/>
  <c r="G31" i="1"/>
  <c r="K30" i="1"/>
  <c r="K27" i="1"/>
  <c r="K25" i="1"/>
  <c r="G20" i="1"/>
  <c r="K18" i="1"/>
  <c r="K14" i="1"/>
  <c r="I14" i="1"/>
  <c r="G14" i="1"/>
  <c r="K13" i="1"/>
  <c r="K12" i="1"/>
  <c r="K9" i="1"/>
  <c r="K8" i="1"/>
  <c r="I8" i="1"/>
  <c r="G8" i="1"/>
  <c r="I7" i="1"/>
  <c r="K33" i="1" l="1"/>
  <c r="I9" i="1"/>
  <c r="G9" i="1"/>
  <c r="I27" i="1"/>
  <c r="I45" i="1"/>
  <c r="K39" i="1"/>
  <c r="K45" i="1"/>
  <c r="K10" i="1"/>
  <c r="K28" i="1"/>
  <c r="I40" i="1"/>
  <c r="K46" i="1"/>
  <c r="G11" i="1"/>
  <c r="K22" i="1"/>
  <c r="I46" i="1"/>
  <c r="I11" i="1"/>
  <c r="G41" i="1"/>
  <c r="G28" i="1"/>
  <c r="I22" i="1"/>
  <c r="G17" i="1"/>
  <c r="K47" i="1"/>
  <c r="G22" i="1"/>
  <c r="I28" i="1"/>
  <c r="G46" i="1"/>
  <c r="G40" i="1"/>
  <c r="K7" i="1"/>
  <c r="G7" i="1"/>
  <c r="K34" i="1"/>
  <c r="I34" i="1"/>
  <c r="I15" i="1"/>
  <c r="G15" i="1"/>
  <c r="G13" i="1"/>
  <c r="I13" i="1"/>
  <c r="G33" i="1"/>
  <c r="I33" i="1"/>
  <c r="K16" i="1"/>
  <c r="G34" i="1"/>
  <c r="I25" i="1"/>
  <c r="I30" i="1"/>
  <c r="G21" i="1"/>
  <c r="G16" i="1"/>
  <c r="I21" i="1"/>
  <c r="K24" i="1"/>
  <c r="I24" i="1"/>
  <c r="I16" i="1"/>
  <c r="G19" i="1"/>
  <c r="I19" i="1"/>
  <c r="G37" i="1"/>
  <c r="I43" i="1"/>
  <c r="K43" i="1"/>
  <c r="I49" i="1"/>
  <c r="I17" i="1"/>
  <c r="G26" i="1"/>
  <c r="K17" i="1"/>
  <c r="I26" i="1"/>
  <c r="G32" i="1"/>
  <c r="G12" i="1"/>
  <c r="I20" i="1"/>
  <c r="K23" i="1"/>
  <c r="I23" i="1"/>
  <c r="K26" i="1"/>
  <c r="G29" i="1"/>
  <c r="I32" i="1"/>
  <c r="G35" i="1"/>
  <c r="I41" i="1"/>
  <c r="I12" i="1"/>
  <c r="G23" i="1"/>
  <c r="I29" i="1"/>
  <c r="I35" i="1"/>
  <c r="K41" i="1"/>
  <c r="G25" i="1"/>
  <c r="K19" i="1"/>
  <c r="I37" i="1"/>
  <c r="K49" i="1"/>
  <c r="K20" i="1"/>
  <c r="K35" i="1"/>
  <c r="I47" i="1"/>
  <c r="G18" i="1"/>
  <c r="K15" i="1"/>
  <c r="G10" i="1"/>
  <c r="I18" i="1"/>
  <c r="I10" i="1"/>
  <c r="G24" i="1"/>
  <c r="G30" i="1"/>
  <c r="G36" i="1"/>
  <c r="H51" i="1" l="1"/>
  <c r="E52" i="1"/>
  <c r="J51" i="1"/>
</calcChain>
</file>

<file path=xl/sharedStrings.xml><?xml version="1.0" encoding="utf-8"?>
<sst xmlns="http://schemas.openxmlformats.org/spreadsheetml/2006/main" count="157" uniqueCount="88">
  <si>
    <t>S.P. 164-194-033 PARTICIPATING</t>
  </si>
  <si>
    <t>BRIDGE 62512</t>
  </si>
  <si>
    <t>BRIDGE 62512A</t>
  </si>
  <si>
    <t xml:space="preserve">Quantity </t>
  </si>
  <si>
    <t>Cost</t>
  </si>
  <si>
    <t>Quantity</t>
  </si>
  <si>
    <t>(1)</t>
  </si>
  <si>
    <t>(2)</t>
  </si>
  <si>
    <t>(3)</t>
  </si>
  <si>
    <t>(4)</t>
  </si>
  <si>
    <t>(5)</t>
  </si>
  <si>
    <t>(6)</t>
  </si>
  <si>
    <t>(7)</t>
  </si>
  <si>
    <t>(8)</t>
  </si>
  <si>
    <t>Subtotal:</t>
  </si>
  <si>
    <t>NOTES:</t>
  </si>
  <si>
    <t xml:space="preserve">INCLUDES EPOXY COATED REINFORCEMENT. </t>
  </si>
  <si>
    <t xml:space="preserve">QUANTITY AND LIMITS OF REPAIR WORK TO BE FIELD VERIFIED. </t>
  </si>
  <si>
    <t xml:space="preserve">INCLUDES IMPACT ATTENUATOR FOUNDATION PAD. </t>
  </si>
  <si>
    <t>INCLUDES TEMPORARY SIGNS, SIGN COVERING, DEVICES AND MODIFICATIONS.</t>
  </si>
  <si>
    <t>TL-3.</t>
  </si>
  <si>
    <t>NATURAL NET.</t>
  </si>
  <si>
    <t>MAINTENANCE OF TURF AFTER SEEDING IS INCIDENTAL.</t>
  </si>
  <si>
    <t xml:space="preserve">8,940 LIN FT WHITE AND 5,560 LIN FT YELLOW. </t>
  </si>
  <si>
    <t xml:space="preserve">MOBILIZATION BRIDGE </t>
  </si>
  <si>
    <t>LUMP SUM</t>
  </si>
  <si>
    <t>REMOVE IMPACT ATTENUATOR</t>
  </si>
  <si>
    <t>EACH</t>
  </si>
  <si>
    <t>REMOVE GUARDRAIL-PLATE BEAM</t>
  </si>
  <si>
    <t>LIN FT</t>
  </si>
  <si>
    <t>SALVAGE ORNAMENTAL RAIL</t>
  </si>
  <si>
    <t>REMOVE CONCRETE APPROACH PANEL</t>
  </si>
  <si>
    <t>SQ YD</t>
  </si>
  <si>
    <t>REMOVE CONCRETE SIDEWALK</t>
  </si>
  <si>
    <t>SQ FT</t>
  </si>
  <si>
    <t>SOLID (TL-4) MEDIAN BARRIER CONC (3S52)</t>
  </si>
  <si>
    <t>SPLIT (TL-4) MEDIAN BARRIER CONC (3S52)</t>
  </si>
  <si>
    <t>CONCRETE END POST</t>
  </si>
  <si>
    <t>EXPANSION JOINTS, DESIGN E8</t>
  </si>
  <si>
    <t>BRIDGE APPROACH PANELS</t>
  </si>
  <si>
    <t>REMOVE CONCRETE END POST</t>
  </si>
  <si>
    <t>ANCH TYPE REINF BARS (TYPE NT)</t>
  </si>
  <si>
    <t>REMOVE CONCRETE MEDIAN</t>
  </si>
  <si>
    <t>REPAIR PAVING BRACKET</t>
  </si>
  <si>
    <t>RECONSTRUCT EXPANSION JOINT TYPE D</t>
  </si>
  <si>
    <t>RECONSTRUCT EXP JOINT TYPE DAVIDSON</t>
  </si>
  <si>
    <t>REMOVE AND PATCH SLAB TYPE D</t>
  </si>
  <si>
    <t>REMOVE AND PATCH SLAB TYPE E</t>
  </si>
  <si>
    <t>REMOVE AND PATCH SLAB TYPE F</t>
  </si>
  <si>
    <t>EXPANSION JOINT DEVICES TYPE 4</t>
  </si>
  <si>
    <t>6" CONCRETE WALK-REINFORCED</t>
  </si>
  <si>
    <t>PORTABLE PRECAST CONC BARRIER DES 8337</t>
  </si>
  <si>
    <t>RELOCATE PORTABLE PRECAST CONC BARRIER DES 8337</t>
  </si>
  <si>
    <t>INSTALL METAL RAILING</t>
  </si>
  <si>
    <t>TEMPORARY ELECTRICAL CONNECTION</t>
  </si>
  <si>
    <t>TRAFFIC BARRIER DESIGN TYPE 31</t>
  </si>
  <si>
    <t>TRAFFIC BARRIER DESIGN TRANSITION TYPE 31</t>
  </si>
  <si>
    <t>IMPACT ATTENUATOR</t>
  </si>
  <si>
    <t>AMBY</t>
  </si>
  <si>
    <t>TRAFFIC CONTROL SUPERVISOR</t>
  </si>
  <si>
    <t>TRAFFIC CONTROL</t>
  </si>
  <si>
    <t>ALTERNATE PEDESTRIAN ROUTE</t>
  </si>
  <si>
    <t>TEMPORARY PEDESTRIAN RAMP</t>
  </si>
  <si>
    <t>TEMPORARY IMPACT ATTENUATOR</t>
  </si>
  <si>
    <t>RELOCATE TEMPORARY IMPACT ATTENUATOR</t>
  </si>
  <si>
    <t>STORM DRAIN INLET PROTECTION</t>
  </si>
  <si>
    <t>SEDIMENT CONTROL LOG TYPE COIR</t>
  </si>
  <si>
    <t>SEDIMENT CONTROL LOG TYPE ROCK</t>
  </si>
  <si>
    <t>SOIL BED PREPARATION</t>
  </si>
  <si>
    <t>ACRE</t>
  </si>
  <si>
    <t>FERTILIZER TYPE 3</t>
  </si>
  <si>
    <t>POUND</t>
  </si>
  <si>
    <t>ROLLED EROSION CONTROL PREVENTION CATEGORY 20</t>
  </si>
  <si>
    <t>SEEDING</t>
  </si>
  <si>
    <t>SEED MIXTURE 25-121</t>
  </si>
  <si>
    <t>6" REMOVABLE PREFORM PAVEMENT MARKING TAPE CONTRAST</t>
  </si>
  <si>
    <t>REMOVABLE PREFORMED PLASTIC MASK (BLACK)</t>
  </si>
  <si>
    <t>EXTENSION</t>
  </si>
  <si>
    <t>UNIT PRICE</t>
  </si>
  <si>
    <t>UNIT</t>
  </si>
  <si>
    <t>DESCRIPTION</t>
  </si>
  <si>
    <t>ITEM #</t>
  </si>
  <si>
    <t>TOTAL</t>
  </si>
  <si>
    <t>BID FORM SUMMARY EVENT 1327</t>
  </si>
  <si>
    <t>PCiRoads</t>
  </si>
  <si>
    <t>Lunda Construction</t>
  </si>
  <si>
    <t>Redstone Construction</t>
  </si>
  <si>
    <t xml:space="preserve">Total Bid Amount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</si>
</sst>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b/>
      <sz val="12"/>
      <color rgb="FF0070C0"/>
      <name val="Times New Roman"/>
      <family val="1"/>
    </font>
    <font>
      <b/>
      <sz val="24"/>
      <name val="Times New Roman"/>
      <family val="1"/>
    </font>
    <font>
      <b/>
      <sz val="2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1" applyFont="1" applyAlignment="1">
      <alignment wrapText="1"/>
    </xf>
    <xf numFmtId="0" fontId="5" fillId="0" borderId="20" xfId="1" applyFont="1" applyBorder="1" applyAlignment="1">
      <alignment horizontal="center" vertical="center" wrapText="1"/>
    </xf>
    <xf numFmtId="44" fontId="5" fillId="0" borderId="21" xfId="1" applyNumberFormat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164" fontId="4" fillId="0" borderId="26" xfId="1" applyNumberFormat="1" applyFont="1" applyBorder="1" applyAlignment="1" applyProtection="1">
      <alignment horizontal="center" vertical="center" wrapText="1"/>
      <protection locked="0"/>
    </xf>
    <xf numFmtId="0" fontId="4" fillId="2" borderId="27" xfId="1" applyFont="1" applyFill="1" applyBorder="1" applyAlignment="1" applyProtection="1">
      <alignment horizontal="left" vertical="center" wrapText="1"/>
      <protection locked="0"/>
    </xf>
    <xf numFmtId="0" fontId="6" fillId="2" borderId="28" xfId="1" applyFont="1" applyFill="1" applyBorder="1" applyAlignment="1">
      <alignment horizontal="center" vertical="center" wrapText="1"/>
    </xf>
    <xf numFmtId="44" fontId="4" fillId="0" borderId="29" xfId="1" applyNumberFormat="1" applyFont="1" applyBorder="1" applyAlignment="1">
      <alignment horizontal="center" vertical="center" wrapText="1"/>
    </xf>
    <xf numFmtId="44" fontId="4" fillId="0" borderId="30" xfId="1" applyNumberFormat="1" applyFont="1" applyBorder="1" applyAlignment="1">
      <alignment vertical="center" wrapText="1"/>
    </xf>
    <xf numFmtId="3" fontId="4" fillId="0" borderId="31" xfId="1" applyNumberFormat="1" applyFont="1" applyBorder="1" applyAlignment="1">
      <alignment horizontal="center" vertical="center" wrapText="1"/>
    </xf>
    <xf numFmtId="44" fontId="4" fillId="0" borderId="32" xfId="1" applyNumberFormat="1" applyFont="1" applyBorder="1" applyAlignment="1">
      <alignment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64" fontId="4" fillId="0" borderId="35" xfId="1" applyNumberFormat="1" applyFont="1" applyBorder="1" applyAlignment="1" applyProtection="1">
      <alignment horizontal="center" vertical="center" wrapText="1"/>
      <protection locked="0"/>
    </xf>
    <xf numFmtId="0" fontId="4" fillId="2" borderId="36" xfId="1" applyFont="1" applyFill="1" applyBorder="1" applyAlignment="1" applyProtection="1">
      <alignment horizontal="left" vertical="center" wrapText="1"/>
      <protection locked="0"/>
    </xf>
    <xf numFmtId="0" fontId="6" fillId="2" borderId="37" xfId="1" applyFont="1" applyFill="1" applyBorder="1" applyAlignment="1">
      <alignment horizontal="center" vertical="center" wrapText="1"/>
    </xf>
    <xf numFmtId="44" fontId="4" fillId="0" borderId="38" xfId="1" applyNumberFormat="1" applyFont="1" applyBorder="1" applyAlignment="1">
      <alignment horizontal="center" vertical="center" wrapText="1"/>
    </xf>
    <xf numFmtId="44" fontId="4" fillId="0" borderId="39" xfId="1" applyNumberFormat="1" applyFont="1" applyBorder="1" applyAlignment="1">
      <alignment vertical="center" wrapText="1"/>
    </xf>
    <xf numFmtId="3" fontId="4" fillId="0" borderId="40" xfId="1" applyNumberFormat="1" applyFont="1" applyBorder="1" applyAlignment="1">
      <alignment horizontal="center" vertical="center" wrapText="1"/>
    </xf>
    <xf numFmtId="44" fontId="4" fillId="0" borderId="41" xfId="1" applyNumberFormat="1" applyFont="1" applyBorder="1" applyAlignment="1">
      <alignment vertical="center" wrapText="1"/>
    </xf>
    <xf numFmtId="3" fontId="4" fillId="0" borderId="42" xfId="1" applyNumberFormat="1" applyFont="1" applyBorder="1" applyAlignment="1">
      <alignment horizontal="center" vertical="center" wrapText="1"/>
    </xf>
    <xf numFmtId="3" fontId="4" fillId="0" borderId="43" xfId="1" applyNumberFormat="1" applyFont="1" applyBorder="1" applyAlignment="1">
      <alignment horizontal="center" vertical="center" wrapText="1"/>
    </xf>
    <xf numFmtId="0" fontId="6" fillId="2" borderId="37" xfId="1" quotePrefix="1" applyFont="1" applyFill="1" applyBorder="1" applyAlignment="1">
      <alignment horizontal="center" vertical="center" wrapText="1"/>
    </xf>
    <xf numFmtId="0" fontId="4" fillId="0" borderId="36" xfId="1" applyFont="1" applyBorder="1" applyAlignment="1" applyProtection="1">
      <alignment horizontal="left" vertical="center" wrapText="1"/>
      <protection locked="0"/>
    </xf>
    <xf numFmtId="0" fontId="6" fillId="0" borderId="37" xfId="1" applyFont="1" applyBorder="1" applyAlignment="1">
      <alignment horizontal="center" vertical="center" wrapText="1"/>
    </xf>
    <xf numFmtId="165" fontId="4" fillId="0" borderId="42" xfId="1" applyNumberFormat="1" applyFont="1" applyBorder="1" applyAlignment="1">
      <alignment horizontal="center" vertical="center" wrapText="1"/>
    </xf>
    <xf numFmtId="165" fontId="4" fillId="0" borderId="43" xfId="1" applyNumberFormat="1" applyFont="1" applyBorder="1" applyAlignment="1">
      <alignment horizontal="center" vertical="center" wrapText="1"/>
    </xf>
    <xf numFmtId="0" fontId="6" fillId="0" borderId="37" xfId="1" quotePrefix="1" applyFont="1" applyBorder="1" applyAlignment="1">
      <alignment horizontal="center" vertical="center" wrapText="1"/>
    </xf>
    <xf numFmtId="4" fontId="4" fillId="0" borderId="40" xfId="1" applyNumberFormat="1" applyFont="1" applyBorder="1" applyAlignment="1">
      <alignment horizontal="center" vertical="center" wrapText="1"/>
    </xf>
    <xf numFmtId="4" fontId="4" fillId="0" borderId="42" xfId="1" applyNumberFormat="1" applyFont="1" applyBorder="1" applyAlignment="1">
      <alignment horizontal="center" vertical="center" wrapText="1"/>
    </xf>
    <xf numFmtId="4" fontId="4" fillId="0" borderId="4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4" fillId="0" borderId="0" xfId="1" quotePrefix="1" applyFont="1" applyAlignment="1">
      <alignment horizontal="right" wrapText="1"/>
    </xf>
    <xf numFmtId="0" fontId="4" fillId="0" borderId="0" xfId="1" applyFont="1" applyAlignment="1">
      <alignment horizontal="center" wrapText="1"/>
    </xf>
    <xf numFmtId="44" fontId="4" fillId="0" borderId="0" xfId="1" applyNumberFormat="1" applyFont="1" applyAlignment="1">
      <alignment wrapText="1"/>
    </xf>
    <xf numFmtId="49" fontId="4" fillId="0" borderId="0" xfId="1" applyNumberFormat="1" applyFont="1" applyAlignment="1">
      <alignment wrapText="1"/>
    </xf>
    <xf numFmtId="49" fontId="5" fillId="3" borderId="45" xfId="1" quotePrefix="1" applyNumberFormat="1" applyFont="1" applyFill="1" applyBorder="1" applyAlignment="1">
      <alignment horizontal="right" wrapText="1"/>
    </xf>
    <xf numFmtId="0" fontId="5" fillId="3" borderId="45" xfId="1" quotePrefix="1" applyFont="1" applyFill="1" applyBorder="1" applyAlignment="1">
      <alignment wrapText="1"/>
    </xf>
    <xf numFmtId="0" fontId="5" fillId="3" borderId="45" xfId="1" applyFont="1" applyFill="1" applyBorder="1" applyAlignment="1">
      <alignment wrapText="1"/>
    </xf>
    <xf numFmtId="49" fontId="5" fillId="3" borderId="45" xfId="1" applyNumberFormat="1" applyFont="1" applyFill="1" applyBorder="1" applyAlignment="1">
      <alignment wrapText="1"/>
    </xf>
    <xf numFmtId="49" fontId="4" fillId="0" borderId="0" xfId="1" applyNumberFormat="1" applyFont="1" applyAlignment="1">
      <alignment horizontal="right" wrapText="1"/>
    </xf>
    <xf numFmtId="4" fontId="9" fillId="0" borderId="0" xfId="0" applyNumberFormat="1" applyFont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44" fontId="5" fillId="0" borderId="9" xfId="1" applyNumberFormat="1" applyFont="1" applyBorder="1" applyAlignment="1">
      <alignment horizontal="center" vertical="center" wrapText="1"/>
    </xf>
    <xf numFmtId="44" fontId="5" fillId="0" borderId="14" xfId="1" applyNumberFormat="1" applyFont="1" applyBorder="1" applyAlignment="1">
      <alignment horizontal="center" vertical="center" wrapText="1"/>
    </xf>
    <xf numFmtId="44" fontId="5" fillId="0" borderId="17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49" fontId="5" fillId="3" borderId="46" xfId="1" applyNumberFormat="1" applyFont="1" applyFill="1" applyBorder="1" applyAlignment="1">
      <alignment horizontal="center" wrapText="1"/>
    </xf>
    <xf numFmtId="49" fontId="5" fillId="3" borderId="47" xfId="1" applyNumberFormat="1" applyFont="1" applyFill="1" applyBorder="1" applyAlignment="1">
      <alignment horizontal="center" wrapText="1"/>
    </xf>
    <xf numFmtId="44" fontId="3" fillId="0" borderId="11" xfId="1" applyNumberFormat="1" applyFont="1" applyBorder="1" applyAlignment="1">
      <alignment horizontal="center" vertical="center" wrapText="1"/>
    </xf>
    <xf numFmtId="44" fontId="3" fillId="0" borderId="12" xfId="1" applyNumberFormat="1" applyFont="1" applyBorder="1" applyAlignment="1">
      <alignment horizontal="center" vertical="center" wrapText="1"/>
    </xf>
    <xf numFmtId="44" fontId="3" fillId="0" borderId="13" xfId="1" applyNumberFormat="1" applyFont="1" applyBorder="1" applyAlignment="1">
      <alignment horizontal="center" vertical="center" wrapText="1"/>
    </xf>
    <xf numFmtId="44" fontId="3" fillId="5" borderId="11" xfId="1" applyNumberFormat="1" applyFont="1" applyFill="1" applyBorder="1" applyAlignment="1">
      <alignment horizontal="center" vertical="center" wrapText="1"/>
    </xf>
    <xf numFmtId="44" fontId="3" fillId="5" borderId="12" xfId="1" applyNumberFormat="1" applyFont="1" applyFill="1" applyBorder="1" applyAlignment="1">
      <alignment horizontal="center" vertical="center" wrapText="1"/>
    </xf>
    <xf numFmtId="44" fontId="10" fillId="0" borderId="1" xfId="3" applyFont="1" applyBorder="1" applyAlignment="1">
      <alignment horizontal="right" vertical="center" wrapText="1"/>
    </xf>
    <xf numFmtId="44" fontId="10" fillId="0" borderId="3" xfId="3" applyFont="1" applyBorder="1" applyAlignment="1">
      <alignment horizontal="right" vertical="center" wrapText="1"/>
    </xf>
    <xf numFmtId="44" fontId="10" fillId="0" borderId="1" xfId="1" applyNumberFormat="1" applyFont="1" applyBorder="1" applyAlignment="1">
      <alignment horizontal="right" vertical="center" wrapText="1"/>
    </xf>
    <xf numFmtId="0" fontId="4" fillId="0" borderId="6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4" fontId="10" fillId="0" borderId="2" xfId="1" applyNumberFormat="1" applyFont="1" applyBorder="1" applyAlignment="1">
      <alignment horizontal="right" vertical="center" wrapText="1"/>
    </xf>
    <xf numFmtId="44" fontId="4" fillId="0" borderId="48" xfId="1" applyNumberFormat="1" applyFont="1" applyBorder="1" applyAlignment="1">
      <alignment vertical="center" wrapText="1"/>
    </xf>
    <xf numFmtId="3" fontId="4" fillId="0" borderId="49" xfId="1" applyNumberFormat="1" applyFont="1" applyBorder="1" applyAlignment="1">
      <alignment horizontal="center" vertical="center" wrapText="1"/>
    </xf>
    <xf numFmtId="44" fontId="4" fillId="0" borderId="50" xfId="1" applyNumberFormat="1" applyFont="1" applyBorder="1" applyAlignment="1">
      <alignment vertical="center" wrapText="1"/>
    </xf>
    <xf numFmtId="3" fontId="4" fillId="0" borderId="51" xfId="1" applyNumberFormat="1" applyFont="1" applyBorder="1" applyAlignment="1">
      <alignment horizontal="center" vertical="center" wrapText="1"/>
    </xf>
    <xf numFmtId="3" fontId="4" fillId="0" borderId="52" xfId="1" applyNumberFormat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 wrapText="1"/>
    </xf>
    <xf numFmtId="44" fontId="10" fillId="0" borderId="0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4" fontId="7" fillId="0" borderId="0" xfId="1" applyNumberFormat="1" applyFont="1" applyAlignment="1">
      <alignment horizontal="center" vertical="center" wrapText="1"/>
    </xf>
    <xf numFmtId="44" fontId="11" fillId="4" borderId="12" xfId="3" applyFont="1" applyFill="1" applyBorder="1" applyAlignment="1">
      <alignment horizontal="center" vertical="center" wrapText="1"/>
    </xf>
    <xf numFmtId="44" fontId="11" fillId="4" borderId="13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</cellXfs>
  <cellStyles count="4">
    <cellStyle name="Currency" xfId="3" builtinId="4"/>
    <cellStyle name="Normal" xfId="0" builtinId="0"/>
    <cellStyle name="Normal 4" xfId="1" xr:uid="{DE273317-A7D7-48A2-9944-8DFDAF866568}"/>
    <cellStyle name="Percent 2" xfId="2" xr:uid="{46DA7B83-2ED9-4F4D-BABC-3072E9934586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w_working\projectwise\alliant\d0219719\cd200033_SEQ_101%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EQ"/>
      <sheetName val="Alliant Civil"/>
      <sheetName val="SRF Civil"/>
      <sheetName val="Drainage"/>
      <sheetName val="Traffic"/>
      <sheetName val="ItemSearch"/>
      <sheetName val="TrnsportItemList"/>
      <sheetName val="Formatted SEQ"/>
      <sheetName val="SEQ FOR PLANS"/>
      <sheetName val="SEQ NOTES"/>
      <sheetName val="Index Tab"/>
      <sheetName val="Base Cost Estimate"/>
    </sheetNames>
    <sheetDataSet>
      <sheetData sheetId="0">
        <row r="5">
          <cell r="M5" t="str">
            <v>SP 027-636-012 HENN CO CSAH 36</v>
          </cell>
          <cell r="R5" t="str">
            <v>SP 027-637-005 HENN CO CSAH 37</v>
          </cell>
          <cell r="W5" t="str">
            <v>SP 141-020-131
MINNEAPOLIS CSAH 36</v>
          </cell>
          <cell r="AB5" t="str">
            <v>SP 141-020-132
MINNEAPOLIS CSAH 37</v>
          </cell>
          <cell r="AG5" t="str">
            <v>SP 027-636-012 
(STORM SEWER)    (A) CSAH 36</v>
          </cell>
        </row>
      </sheetData>
      <sheetData sheetId="1"/>
      <sheetData sheetId="2"/>
      <sheetData sheetId="3"/>
      <sheetData sheetId="4"/>
      <sheetData sheetId="5">
        <row r="1">
          <cell r="A1" t="str">
            <v>Item Number</v>
          </cell>
        </row>
        <row r="2">
          <cell r="A2" t="str">
            <v>2211.509/00070</v>
          </cell>
        </row>
        <row r="3">
          <cell r="A3" t="str">
            <v>2211.509/00080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A985-41CC-4932-8EEF-5806FB59B5CB}">
  <sheetPr>
    <pageSetUpPr fitToPage="1"/>
  </sheetPr>
  <dimension ref="A1:Y70"/>
  <sheetViews>
    <sheetView tabSelected="1" topLeftCell="A41" zoomScale="95" zoomScaleNormal="95" workbookViewId="0">
      <selection activeCell="A52" sqref="A52:D52"/>
    </sheetView>
  </sheetViews>
  <sheetFormatPr defaultColWidth="9.140625" defaultRowHeight="15" x14ac:dyDescent="0.25"/>
  <cols>
    <col min="1" max="1" width="5.28515625" style="1" customWidth="1"/>
    <col min="2" max="2" width="22.140625" style="1" customWidth="1"/>
    <col min="3" max="3" width="4" style="39" customWidth="1"/>
    <col min="4" max="4" width="7.42578125" style="1" customWidth="1"/>
    <col min="5" max="5" width="12.5703125" style="40" customWidth="1"/>
    <col min="6" max="6" width="6.5703125" style="1" customWidth="1"/>
    <col min="7" max="7" width="13.85546875" style="40" customWidth="1"/>
    <col min="8" max="8" width="5.5703125" style="1" customWidth="1"/>
    <col min="9" max="9" width="13.7109375" style="1" customWidth="1"/>
    <col min="10" max="10" width="5.5703125" style="1" customWidth="1"/>
    <col min="11" max="11" width="15" style="1" customWidth="1"/>
    <col min="12" max="12" width="14.28515625" style="1" customWidth="1"/>
    <col min="13" max="13" width="6.7109375" style="1" customWidth="1"/>
    <col min="14" max="14" width="16.5703125" style="1" customWidth="1"/>
    <col min="15" max="15" width="7" style="1" customWidth="1"/>
    <col min="16" max="16" width="16.140625" style="1" customWidth="1"/>
    <col min="17" max="17" width="6.42578125" style="1" customWidth="1"/>
    <col min="18" max="18" width="15.140625" style="1" customWidth="1"/>
    <col min="19" max="19" width="13.5703125" style="1" customWidth="1"/>
    <col min="20" max="20" width="7.140625" style="1" customWidth="1"/>
    <col min="21" max="21" width="17.140625" style="1" customWidth="1"/>
    <col min="22" max="22" width="6.85546875" style="1" customWidth="1"/>
    <col min="23" max="23" width="17.140625" style="1" customWidth="1"/>
    <col min="24" max="24" width="5.5703125" style="1" customWidth="1"/>
    <col min="25" max="25" width="17.140625" style="1" customWidth="1"/>
    <col min="26" max="16384" width="9.140625" style="1"/>
  </cols>
  <sheetData>
    <row r="1" spans="1:25" ht="65.25" customHeight="1" x14ac:dyDescent="0.25">
      <c r="A1" s="95" t="s">
        <v>83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33.75" customHeight="1" thickBot="1" x14ac:dyDescent="0.3">
      <c r="A2" s="79"/>
      <c r="B2" s="80"/>
      <c r="C2" s="80"/>
      <c r="D2" s="80"/>
      <c r="E2" s="81" t="s">
        <v>84</v>
      </c>
      <c r="F2" s="81"/>
      <c r="G2" s="81"/>
      <c r="H2" s="81"/>
      <c r="I2" s="81"/>
      <c r="J2" s="81"/>
      <c r="K2" s="82"/>
      <c r="L2" s="81" t="s">
        <v>85</v>
      </c>
      <c r="M2" s="81"/>
      <c r="N2" s="81"/>
      <c r="O2" s="81"/>
      <c r="P2" s="81"/>
      <c r="Q2" s="81"/>
      <c r="R2" s="82"/>
      <c r="S2" s="81" t="s">
        <v>86</v>
      </c>
      <c r="T2" s="81"/>
      <c r="U2" s="81"/>
      <c r="V2" s="81"/>
      <c r="W2" s="81"/>
      <c r="X2" s="81"/>
      <c r="Y2" s="82"/>
    </row>
    <row r="3" spans="1:25" ht="15.75" thickBot="1" x14ac:dyDescent="0.3">
      <c r="A3" s="48" t="s">
        <v>81</v>
      </c>
      <c r="B3" s="63" t="s">
        <v>80</v>
      </c>
      <c r="C3" s="64"/>
      <c r="D3" s="51" t="s">
        <v>79</v>
      </c>
      <c r="E3" s="54" t="s">
        <v>78</v>
      </c>
      <c r="F3" s="57" t="s">
        <v>0</v>
      </c>
      <c r="G3" s="58"/>
      <c r="H3" s="58"/>
      <c r="I3" s="58"/>
      <c r="J3" s="58"/>
      <c r="K3" s="59"/>
      <c r="L3" s="54" t="s">
        <v>78</v>
      </c>
      <c r="S3" s="54" t="s">
        <v>78</v>
      </c>
    </row>
    <row r="4" spans="1:25" x14ac:dyDescent="0.25">
      <c r="A4" s="49"/>
      <c r="B4" s="65"/>
      <c r="C4" s="66"/>
      <c r="D4" s="52"/>
      <c r="E4" s="55"/>
      <c r="F4" s="60" t="s">
        <v>82</v>
      </c>
      <c r="G4" s="61"/>
      <c r="H4" s="62" t="s">
        <v>1</v>
      </c>
      <c r="I4" s="61"/>
      <c r="J4" s="62" t="s">
        <v>2</v>
      </c>
      <c r="K4" s="61"/>
      <c r="L4" s="55"/>
      <c r="M4" s="60" t="s">
        <v>82</v>
      </c>
      <c r="N4" s="61"/>
      <c r="O4" s="62" t="s">
        <v>1</v>
      </c>
      <c r="P4" s="61"/>
      <c r="Q4" s="62" t="s">
        <v>2</v>
      </c>
      <c r="R4" s="61"/>
      <c r="S4" s="55"/>
    </row>
    <row r="5" spans="1:25" ht="27.75" customHeight="1" thickBot="1" x14ac:dyDescent="0.3">
      <c r="A5" s="50"/>
      <c r="B5" s="67"/>
      <c r="C5" s="68"/>
      <c r="D5" s="53"/>
      <c r="E5" s="56"/>
      <c r="F5" s="2" t="s">
        <v>3</v>
      </c>
      <c r="G5" s="3" t="s">
        <v>77</v>
      </c>
      <c r="H5" s="4" t="s">
        <v>5</v>
      </c>
      <c r="I5" s="5" t="s">
        <v>4</v>
      </c>
      <c r="J5" s="6" t="s">
        <v>5</v>
      </c>
      <c r="K5" s="7" t="s">
        <v>4</v>
      </c>
      <c r="L5" s="56"/>
      <c r="M5" s="2" t="s">
        <v>3</v>
      </c>
      <c r="N5" s="3" t="s">
        <v>77</v>
      </c>
      <c r="O5" s="4" t="s">
        <v>5</v>
      </c>
      <c r="P5" s="5" t="s">
        <v>4</v>
      </c>
      <c r="Q5" s="6" t="s">
        <v>5</v>
      </c>
      <c r="R5" s="7" t="s">
        <v>4</v>
      </c>
      <c r="S5" s="56"/>
      <c r="T5" s="2" t="s">
        <v>3</v>
      </c>
      <c r="U5" s="3" t="s">
        <v>77</v>
      </c>
      <c r="V5" s="4" t="s">
        <v>5</v>
      </c>
      <c r="W5" s="5" t="s">
        <v>4</v>
      </c>
      <c r="X5" s="6" t="s">
        <v>5</v>
      </c>
      <c r="Y5" s="7" t="s">
        <v>4</v>
      </c>
    </row>
    <row r="6" spans="1:25" s="17" customFormat="1" ht="30" x14ac:dyDescent="0.2">
      <c r="A6" s="8">
        <v>2021.6010000000001</v>
      </c>
      <c r="B6" s="9" t="s">
        <v>24</v>
      </c>
      <c r="C6" s="10"/>
      <c r="D6" s="11" t="s">
        <v>25</v>
      </c>
      <c r="E6" s="12">
        <v>171225</v>
      </c>
      <c r="F6" s="13">
        <v>1</v>
      </c>
      <c r="G6" s="14">
        <f>$F6*$E6</f>
        <v>171225</v>
      </c>
      <c r="H6" s="15">
        <v>0.5</v>
      </c>
      <c r="I6" s="12">
        <f>$H6*$E6</f>
        <v>85612.5</v>
      </c>
      <c r="J6" s="16">
        <v>0.5</v>
      </c>
      <c r="K6" s="12">
        <f>$J6*$E6</f>
        <v>85612.5</v>
      </c>
      <c r="L6" s="12">
        <v>59675</v>
      </c>
      <c r="M6" s="13">
        <v>1</v>
      </c>
      <c r="N6" s="14">
        <v>59675</v>
      </c>
      <c r="O6" s="15">
        <v>0.5</v>
      </c>
      <c r="P6" s="12">
        <v>29837.5</v>
      </c>
      <c r="Q6" s="16">
        <v>0.5</v>
      </c>
      <c r="R6" s="12">
        <v>29837.5</v>
      </c>
      <c r="S6" s="12">
        <v>125000</v>
      </c>
      <c r="T6" s="13">
        <v>1</v>
      </c>
      <c r="U6" s="14">
        <v>125000</v>
      </c>
      <c r="V6" s="15">
        <v>0.5</v>
      </c>
      <c r="W6" s="12">
        <v>62500</v>
      </c>
      <c r="X6" s="16">
        <v>0.5</v>
      </c>
      <c r="Y6" s="12">
        <v>62500</v>
      </c>
    </row>
    <row r="7" spans="1:25" s="17" customFormat="1" ht="30" x14ac:dyDescent="0.2">
      <c r="A7" s="18">
        <v>2104.502</v>
      </c>
      <c r="B7" s="19" t="s">
        <v>26</v>
      </c>
      <c r="C7" s="20"/>
      <c r="D7" s="21" t="s">
        <v>27</v>
      </c>
      <c r="E7" s="22">
        <v>2100</v>
      </c>
      <c r="F7" s="23">
        <v>1</v>
      </c>
      <c r="G7" s="24">
        <f t="shared" ref="G7:G50" si="0">$F7*$E7</f>
        <v>2100</v>
      </c>
      <c r="H7" s="25">
        <v>1</v>
      </c>
      <c r="I7" s="22">
        <f t="shared" ref="I7:I50" si="1">$H7*$E7</f>
        <v>2100</v>
      </c>
      <c r="J7" s="26"/>
      <c r="K7" s="22">
        <f t="shared" ref="K7:K50" si="2">$J7*$E7</f>
        <v>0</v>
      </c>
      <c r="L7" s="22">
        <v>2000</v>
      </c>
      <c r="M7" s="23">
        <v>1</v>
      </c>
      <c r="N7" s="24">
        <v>2000</v>
      </c>
      <c r="O7" s="25">
        <v>1</v>
      </c>
      <c r="P7" s="22">
        <v>2000</v>
      </c>
      <c r="Q7" s="26"/>
      <c r="R7" s="22">
        <v>0</v>
      </c>
      <c r="S7" s="22">
        <v>2500</v>
      </c>
      <c r="T7" s="23">
        <v>1</v>
      </c>
      <c r="U7" s="24">
        <v>2500</v>
      </c>
      <c r="V7" s="25">
        <v>1</v>
      </c>
      <c r="W7" s="22">
        <v>2500</v>
      </c>
      <c r="X7" s="26"/>
      <c r="Y7" s="22">
        <v>0</v>
      </c>
    </row>
    <row r="8" spans="1:25" s="17" customFormat="1" ht="45" x14ac:dyDescent="0.2">
      <c r="A8" s="18">
        <v>2104.5030000000002</v>
      </c>
      <c r="B8" s="19" t="s">
        <v>28</v>
      </c>
      <c r="C8" s="20"/>
      <c r="D8" s="21" t="s">
        <v>29</v>
      </c>
      <c r="E8" s="22">
        <v>9</v>
      </c>
      <c r="F8" s="23">
        <v>250</v>
      </c>
      <c r="G8" s="24">
        <f t="shared" si="0"/>
        <v>2250</v>
      </c>
      <c r="H8" s="25">
        <v>150</v>
      </c>
      <c r="I8" s="22">
        <f t="shared" si="1"/>
        <v>1350</v>
      </c>
      <c r="J8" s="26">
        <v>100</v>
      </c>
      <c r="K8" s="22">
        <f t="shared" si="2"/>
        <v>900</v>
      </c>
      <c r="L8" s="22">
        <v>5.25</v>
      </c>
      <c r="M8" s="23">
        <v>250</v>
      </c>
      <c r="N8" s="24">
        <v>1312.5</v>
      </c>
      <c r="O8" s="25">
        <v>150</v>
      </c>
      <c r="P8" s="22">
        <v>787.5</v>
      </c>
      <c r="Q8" s="26">
        <v>100</v>
      </c>
      <c r="R8" s="22">
        <v>525</v>
      </c>
      <c r="S8" s="22">
        <v>9</v>
      </c>
      <c r="T8" s="23">
        <v>250</v>
      </c>
      <c r="U8" s="24">
        <v>2250</v>
      </c>
      <c r="V8" s="25">
        <v>150</v>
      </c>
      <c r="W8" s="22">
        <v>1350</v>
      </c>
      <c r="X8" s="26">
        <v>100</v>
      </c>
      <c r="Y8" s="22">
        <v>900</v>
      </c>
    </row>
    <row r="9" spans="1:25" s="17" customFormat="1" ht="30" x14ac:dyDescent="0.2">
      <c r="A9" s="18">
        <v>2104.5030000000002</v>
      </c>
      <c r="B9" s="19" t="s">
        <v>30</v>
      </c>
      <c r="C9" s="20"/>
      <c r="D9" s="21" t="s">
        <v>29</v>
      </c>
      <c r="E9" s="22">
        <v>5</v>
      </c>
      <c r="F9" s="23">
        <v>43</v>
      </c>
      <c r="G9" s="24">
        <f t="shared" si="0"/>
        <v>215</v>
      </c>
      <c r="H9" s="25">
        <v>43</v>
      </c>
      <c r="I9" s="22">
        <f t="shared" si="1"/>
        <v>215</v>
      </c>
      <c r="J9" s="26"/>
      <c r="K9" s="22">
        <f t="shared" si="2"/>
        <v>0</v>
      </c>
      <c r="L9" s="22">
        <v>50</v>
      </c>
      <c r="M9" s="23">
        <v>43</v>
      </c>
      <c r="N9" s="24">
        <v>2150</v>
      </c>
      <c r="O9" s="25">
        <v>43</v>
      </c>
      <c r="P9" s="22">
        <v>2150</v>
      </c>
      <c r="Q9" s="26"/>
      <c r="R9" s="22">
        <v>0</v>
      </c>
      <c r="S9" s="22">
        <v>35</v>
      </c>
      <c r="T9" s="23">
        <v>43</v>
      </c>
      <c r="U9" s="24">
        <v>1505</v>
      </c>
      <c r="V9" s="25">
        <v>43</v>
      </c>
      <c r="W9" s="22">
        <v>1505</v>
      </c>
      <c r="X9" s="26"/>
      <c r="Y9" s="22">
        <v>0</v>
      </c>
    </row>
    <row r="10" spans="1:25" s="17" customFormat="1" ht="45" x14ac:dyDescent="0.2">
      <c r="A10" s="18">
        <v>2104.5039999999999</v>
      </c>
      <c r="B10" s="19" t="s">
        <v>31</v>
      </c>
      <c r="C10" s="20"/>
      <c r="D10" s="21" t="s">
        <v>32</v>
      </c>
      <c r="E10" s="22">
        <v>65</v>
      </c>
      <c r="F10" s="23">
        <v>388</v>
      </c>
      <c r="G10" s="24">
        <f t="shared" si="0"/>
        <v>25220</v>
      </c>
      <c r="H10" s="25">
        <v>199</v>
      </c>
      <c r="I10" s="22">
        <f t="shared" si="1"/>
        <v>12935</v>
      </c>
      <c r="J10" s="26">
        <v>189</v>
      </c>
      <c r="K10" s="22">
        <f t="shared" si="2"/>
        <v>12285</v>
      </c>
      <c r="L10" s="22">
        <v>75</v>
      </c>
      <c r="M10" s="23">
        <v>388</v>
      </c>
      <c r="N10" s="24">
        <v>29100</v>
      </c>
      <c r="O10" s="25">
        <v>199</v>
      </c>
      <c r="P10" s="22">
        <v>14925</v>
      </c>
      <c r="Q10" s="26">
        <v>189</v>
      </c>
      <c r="R10" s="22">
        <v>14175</v>
      </c>
      <c r="S10" s="22">
        <v>75</v>
      </c>
      <c r="T10" s="23">
        <v>388</v>
      </c>
      <c r="U10" s="24">
        <v>29100</v>
      </c>
      <c r="V10" s="25">
        <v>199</v>
      </c>
      <c r="W10" s="22">
        <v>14925</v>
      </c>
      <c r="X10" s="26">
        <v>189</v>
      </c>
      <c r="Y10" s="22">
        <v>14175</v>
      </c>
    </row>
    <row r="11" spans="1:25" s="17" customFormat="1" ht="45" x14ac:dyDescent="0.2">
      <c r="A11" s="18">
        <v>2104.518</v>
      </c>
      <c r="B11" s="19" t="s">
        <v>33</v>
      </c>
      <c r="C11" s="20"/>
      <c r="D11" s="21" t="s">
        <v>34</v>
      </c>
      <c r="E11" s="22">
        <v>65</v>
      </c>
      <c r="F11" s="23">
        <v>491</v>
      </c>
      <c r="G11" s="24">
        <f t="shared" si="0"/>
        <v>31915</v>
      </c>
      <c r="H11" s="25">
        <v>491</v>
      </c>
      <c r="I11" s="22">
        <f t="shared" si="1"/>
        <v>31915</v>
      </c>
      <c r="J11" s="26"/>
      <c r="K11" s="22">
        <f t="shared" si="2"/>
        <v>0</v>
      </c>
      <c r="L11" s="22">
        <v>4</v>
      </c>
      <c r="M11" s="23">
        <v>491</v>
      </c>
      <c r="N11" s="24">
        <v>1964</v>
      </c>
      <c r="O11" s="25">
        <v>491</v>
      </c>
      <c r="P11" s="22">
        <v>1964</v>
      </c>
      <c r="Q11" s="26"/>
      <c r="R11" s="22">
        <v>0</v>
      </c>
      <c r="S11" s="22">
        <v>14</v>
      </c>
      <c r="T11" s="23">
        <v>491</v>
      </c>
      <c r="U11" s="24">
        <v>6874</v>
      </c>
      <c r="V11" s="25">
        <v>491</v>
      </c>
      <c r="W11" s="22">
        <v>6874</v>
      </c>
      <c r="X11" s="26"/>
      <c r="Y11" s="22">
        <v>0</v>
      </c>
    </row>
    <row r="12" spans="1:25" s="17" customFormat="1" ht="45" x14ac:dyDescent="0.2">
      <c r="A12" s="18">
        <v>2401.5030000000002</v>
      </c>
      <c r="B12" s="19" t="s">
        <v>35</v>
      </c>
      <c r="C12" s="27" t="s">
        <v>6</v>
      </c>
      <c r="D12" s="21" t="s">
        <v>29</v>
      </c>
      <c r="E12" s="22">
        <v>127.5</v>
      </c>
      <c r="F12" s="23">
        <v>43</v>
      </c>
      <c r="G12" s="24">
        <f t="shared" si="0"/>
        <v>5482.5</v>
      </c>
      <c r="H12" s="25">
        <v>43</v>
      </c>
      <c r="I12" s="22">
        <f t="shared" si="1"/>
        <v>5482.5</v>
      </c>
      <c r="J12" s="26"/>
      <c r="K12" s="22">
        <f t="shared" si="2"/>
        <v>0</v>
      </c>
      <c r="L12" s="22">
        <v>500</v>
      </c>
      <c r="M12" s="23">
        <v>43</v>
      </c>
      <c r="N12" s="24">
        <v>21500</v>
      </c>
      <c r="O12" s="25">
        <v>43</v>
      </c>
      <c r="P12" s="22">
        <v>21500</v>
      </c>
      <c r="Q12" s="26"/>
      <c r="R12" s="22">
        <v>0</v>
      </c>
      <c r="S12" s="22">
        <v>550</v>
      </c>
      <c r="T12" s="23">
        <v>43</v>
      </c>
      <c r="U12" s="24">
        <v>23650</v>
      </c>
      <c r="V12" s="25">
        <v>43</v>
      </c>
      <c r="W12" s="22">
        <v>23650</v>
      </c>
      <c r="X12" s="26"/>
      <c r="Y12" s="22">
        <v>0</v>
      </c>
    </row>
    <row r="13" spans="1:25" s="17" customFormat="1" ht="45" x14ac:dyDescent="0.2">
      <c r="A13" s="18">
        <v>2401.5030000000002</v>
      </c>
      <c r="B13" s="19" t="s">
        <v>36</v>
      </c>
      <c r="C13" s="27" t="s">
        <v>6</v>
      </c>
      <c r="D13" s="21" t="s">
        <v>29</v>
      </c>
      <c r="E13" s="22">
        <v>249.25</v>
      </c>
      <c r="F13" s="23">
        <v>22</v>
      </c>
      <c r="G13" s="24">
        <f t="shared" si="0"/>
        <v>5483.5</v>
      </c>
      <c r="H13" s="25"/>
      <c r="I13" s="22">
        <f t="shared" si="1"/>
        <v>0</v>
      </c>
      <c r="J13" s="26">
        <v>22</v>
      </c>
      <c r="K13" s="22">
        <f t="shared" si="2"/>
        <v>5483.5</v>
      </c>
      <c r="L13" s="22">
        <v>450</v>
      </c>
      <c r="M13" s="23">
        <v>22</v>
      </c>
      <c r="N13" s="24">
        <v>9900</v>
      </c>
      <c r="O13" s="25"/>
      <c r="P13" s="22">
        <v>0</v>
      </c>
      <c r="Q13" s="26">
        <v>22</v>
      </c>
      <c r="R13" s="22">
        <v>9900</v>
      </c>
      <c r="S13" s="22">
        <v>525</v>
      </c>
      <c r="T13" s="23">
        <v>22</v>
      </c>
      <c r="U13" s="24">
        <v>11550</v>
      </c>
      <c r="V13" s="25"/>
      <c r="W13" s="22">
        <v>0</v>
      </c>
      <c r="X13" s="26">
        <v>22</v>
      </c>
      <c r="Y13" s="22">
        <v>11550</v>
      </c>
    </row>
    <row r="14" spans="1:25" s="17" customFormat="1" ht="30" x14ac:dyDescent="0.2">
      <c r="A14" s="18">
        <v>2401.6019999999999</v>
      </c>
      <c r="B14" s="19" t="s">
        <v>37</v>
      </c>
      <c r="C14" s="27" t="s">
        <v>6</v>
      </c>
      <c r="D14" s="21" t="s">
        <v>27</v>
      </c>
      <c r="E14" s="22">
        <v>5484.5</v>
      </c>
      <c r="F14" s="23">
        <v>3</v>
      </c>
      <c r="G14" s="24">
        <f t="shared" si="0"/>
        <v>16453.5</v>
      </c>
      <c r="H14" s="25">
        <v>2</v>
      </c>
      <c r="I14" s="22">
        <f t="shared" si="1"/>
        <v>10969</v>
      </c>
      <c r="J14" s="26">
        <v>1</v>
      </c>
      <c r="K14" s="22">
        <f t="shared" si="2"/>
        <v>5484.5</v>
      </c>
      <c r="L14" s="22">
        <v>12000</v>
      </c>
      <c r="M14" s="23">
        <v>3</v>
      </c>
      <c r="N14" s="24">
        <v>36000</v>
      </c>
      <c r="O14" s="25">
        <v>2</v>
      </c>
      <c r="P14" s="22">
        <v>24000</v>
      </c>
      <c r="Q14" s="26">
        <v>1</v>
      </c>
      <c r="R14" s="22">
        <v>12000</v>
      </c>
      <c r="S14" s="22">
        <v>16500</v>
      </c>
      <c r="T14" s="23">
        <v>3</v>
      </c>
      <c r="U14" s="24">
        <v>49500</v>
      </c>
      <c r="V14" s="25">
        <v>2</v>
      </c>
      <c r="W14" s="22">
        <v>33000</v>
      </c>
      <c r="X14" s="26">
        <v>1</v>
      </c>
      <c r="Y14" s="22">
        <v>16500</v>
      </c>
    </row>
    <row r="15" spans="1:25" s="17" customFormat="1" ht="30" x14ac:dyDescent="0.2">
      <c r="A15" s="18">
        <v>2406.5030000000002</v>
      </c>
      <c r="B15" s="19" t="s">
        <v>38</v>
      </c>
      <c r="C15" s="20"/>
      <c r="D15" s="21" t="s">
        <v>29</v>
      </c>
      <c r="E15" s="22">
        <v>105</v>
      </c>
      <c r="F15" s="23">
        <v>166</v>
      </c>
      <c r="G15" s="24">
        <f t="shared" si="0"/>
        <v>17430</v>
      </c>
      <c r="H15" s="25">
        <v>85</v>
      </c>
      <c r="I15" s="22">
        <f t="shared" si="1"/>
        <v>8925</v>
      </c>
      <c r="J15" s="26">
        <v>81</v>
      </c>
      <c r="K15" s="22">
        <f t="shared" si="2"/>
        <v>8505</v>
      </c>
      <c r="L15" s="22">
        <v>200</v>
      </c>
      <c r="M15" s="23">
        <v>166</v>
      </c>
      <c r="N15" s="24">
        <v>33200</v>
      </c>
      <c r="O15" s="25">
        <v>85</v>
      </c>
      <c r="P15" s="22">
        <v>17000</v>
      </c>
      <c r="Q15" s="26">
        <v>81</v>
      </c>
      <c r="R15" s="22">
        <v>16200</v>
      </c>
      <c r="S15" s="22">
        <v>200</v>
      </c>
      <c r="T15" s="23">
        <v>166</v>
      </c>
      <c r="U15" s="24">
        <v>33200</v>
      </c>
      <c r="V15" s="25">
        <v>85</v>
      </c>
      <c r="W15" s="22">
        <v>17000</v>
      </c>
      <c r="X15" s="26">
        <v>81</v>
      </c>
      <c r="Y15" s="22">
        <v>16200</v>
      </c>
    </row>
    <row r="16" spans="1:25" s="17" customFormat="1" ht="30" x14ac:dyDescent="0.2">
      <c r="A16" s="18">
        <v>2406.5039999999999</v>
      </c>
      <c r="B16" s="19" t="s">
        <v>39</v>
      </c>
      <c r="C16" s="20"/>
      <c r="D16" s="21" t="s">
        <v>32</v>
      </c>
      <c r="E16" s="22">
        <v>211.31</v>
      </c>
      <c r="F16" s="23">
        <v>388</v>
      </c>
      <c r="G16" s="24">
        <f t="shared" si="0"/>
        <v>81988.28</v>
      </c>
      <c r="H16" s="25">
        <v>199</v>
      </c>
      <c r="I16" s="22">
        <f t="shared" si="1"/>
        <v>42050.69</v>
      </c>
      <c r="J16" s="26">
        <v>189</v>
      </c>
      <c r="K16" s="22">
        <f t="shared" si="2"/>
        <v>39937.590000000004</v>
      </c>
      <c r="L16" s="22">
        <v>350</v>
      </c>
      <c r="M16" s="23">
        <v>388</v>
      </c>
      <c r="N16" s="24">
        <v>135800</v>
      </c>
      <c r="O16" s="25">
        <v>199</v>
      </c>
      <c r="P16" s="22">
        <v>69650</v>
      </c>
      <c r="Q16" s="26">
        <v>189</v>
      </c>
      <c r="R16" s="22">
        <v>66150</v>
      </c>
      <c r="S16" s="22">
        <v>525</v>
      </c>
      <c r="T16" s="23">
        <v>388</v>
      </c>
      <c r="U16" s="24">
        <v>203700</v>
      </c>
      <c r="V16" s="25">
        <v>199</v>
      </c>
      <c r="W16" s="22">
        <v>104475</v>
      </c>
      <c r="X16" s="26">
        <v>189</v>
      </c>
      <c r="Y16" s="22">
        <v>99225</v>
      </c>
    </row>
    <row r="17" spans="1:25" s="17" customFormat="1" ht="45" x14ac:dyDescent="0.2">
      <c r="A17" s="18">
        <v>2433.502</v>
      </c>
      <c r="B17" s="19" t="s">
        <v>40</v>
      </c>
      <c r="C17" s="20"/>
      <c r="D17" s="21" t="s">
        <v>27</v>
      </c>
      <c r="E17" s="22">
        <v>1500</v>
      </c>
      <c r="F17" s="23">
        <v>3</v>
      </c>
      <c r="G17" s="24">
        <f t="shared" si="0"/>
        <v>4500</v>
      </c>
      <c r="H17" s="25">
        <v>2</v>
      </c>
      <c r="I17" s="22">
        <f t="shared" si="1"/>
        <v>3000</v>
      </c>
      <c r="J17" s="26">
        <v>1</v>
      </c>
      <c r="K17" s="22">
        <f t="shared" si="2"/>
        <v>1500</v>
      </c>
      <c r="L17" s="22">
        <v>4000</v>
      </c>
      <c r="M17" s="23">
        <v>3</v>
      </c>
      <c r="N17" s="24">
        <v>12000</v>
      </c>
      <c r="O17" s="25">
        <v>2</v>
      </c>
      <c r="P17" s="22">
        <v>8000</v>
      </c>
      <c r="Q17" s="26">
        <v>1</v>
      </c>
      <c r="R17" s="22">
        <v>4000</v>
      </c>
      <c r="S17" s="22">
        <v>1500</v>
      </c>
      <c r="T17" s="23">
        <v>3</v>
      </c>
      <c r="U17" s="24">
        <v>4500</v>
      </c>
      <c r="V17" s="25">
        <v>2</v>
      </c>
      <c r="W17" s="22">
        <v>3000</v>
      </c>
      <c r="X17" s="26">
        <v>1</v>
      </c>
      <c r="Y17" s="22">
        <v>1500</v>
      </c>
    </row>
    <row r="18" spans="1:25" s="17" customFormat="1" ht="30" x14ac:dyDescent="0.2">
      <c r="A18" s="18">
        <v>2433.502</v>
      </c>
      <c r="B18" s="19" t="s">
        <v>41</v>
      </c>
      <c r="C18" s="20"/>
      <c r="D18" s="21" t="s">
        <v>27</v>
      </c>
      <c r="E18" s="22">
        <v>21.3</v>
      </c>
      <c r="F18" s="23">
        <v>49</v>
      </c>
      <c r="G18" s="24">
        <f t="shared" si="0"/>
        <v>1043.7</v>
      </c>
      <c r="H18" s="25">
        <v>28</v>
      </c>
      <c r="I18" s="22">
        <f t="shared" si="1"/>
        <v>596.4</v>
      </c>
      <c r="J18" s="26">
        <v>21</v>
      </c>
      <c r="K18" s="22">
        <f t="shared" si="2"/>
        <v>447.3</v>
      </c>
      <c r="L18" s="22">
        <v>30</v>
      </c>
      <c r="M18" s="23">
        <v>49</v>
      </c>
      <c r="N18" s="24">
        <v>1470</v>
      </c>
      <c r="O18" s="25">
        <v>28</v>
      </c>
      <c r="P18" s="22">
        <v>840</v>
      </c>
      <c r="Q18" s="26">
        <v>21</v>
      </c>
      <c r="R18" s="22">
        <v>630</v>
      </c>
      <c r="S18" s="22">
        <v>30</v>
      </c>
      <c r="T18" s="23">
        <v>49</v>
      </c>
      <c r="U18" s="24">
        <v>1470</v>
      </c>
      <c r="V18" s="25">
        <v>28</v>
      </c>
      <c r="W18" s="22">
        <v>840</v>
      </c>
      <c r="X18" s="26">
        <v>21</v>
      </c>
      <c r="Y18" s="22">
        <v>630</v>
      </c>
    </row>
    <row r="19" spans="1:25" s="17" customFormat="1" ht="30" x14ac:dyDescent="0.2">
      <c r="A19" s="18">
        <v>2433.5030000000002</v>
      </c>
      <c r="B19" s="19" t="s">
        <v>42</v>
      </c>
      <c r="C19" s="20"/>
      <c r="D19" s="21" t="s">
        <v>29</v>
      </c>
      <c r="E19" s="22">
        <v>75</v>
      </c>
      <c r="F19" s="23">
        <v>65</v>
      </c>
      <c r="G19" s="24">
        <f t="shared" si="0"/>
        <v>4875</v>
      </c>
      <c r="H19" s="25">
        <v>22</v>
      </c>
      <c r="I19" s="22">
        <f t="shared" si="1"/>
        <v>1650</v>
      </c>
      <c r="J19" s="26">
        <v>43</v>
      </c>
      <c r="K19" s="22">
        <f t="shared" si="2"/>
        <v>3225</v>
      </c>
      <c r="L19" s="22">
        <v>60</v>
      </c>
      <c r="M19" s="23">
        <v>65</v>
      </c>
      <c r="N19" s="24">
        <v>3900</v>
      </c>
      <c r="O19" s="25">
        <v>22</v>
      </c>
      <c r="P19" s="22">
        <v>1320</v>
      </c>
      <c r="Q19" s="26">
        <v>43</v>
      </c>
      <c r="R19" s="22">
        <v>2580</v>
      </c>
      <c r="S19" s="22">
        <v>200</v>
      </c>
      <c r="T19" s="23">
        <v>65</v>
      </c>
      <c r="U19" s="24">
        <v>13000</v>
      </c>
      <c r="V19" s="25">
        <v>22</v>
      </c>
      <c r="W19" s="22">
        <v>4400</v>
      </c>
      <c r="X19" s="26">
        <v>43</v>
      </c>
      <c r="Y19" s="22">
        <v>8600</v>
      </c>
    </row>
    <row r="20" spans="1:25" s="17" customFormat="1" ht="30" x14ac:dyDescent="0.2">
      <c r="A20" s="18">
        <v>2433.6030000000001</v>
      </c>
      <c r="B20" s="19" t="s">
        <v>43</v>
      </c>
      <c r="C20" s="27" t="s">
        <v>7</v>
      </c>
      <c r="D20" s="21" t="s">
        <v>29</v>
      </c>
      <c r="E20" s="22">
        <v>15</v>
      </c>
      <c r="F20" s="23">
        <v>76</v>
      </c>
      <c r="G20" s="24">
        <f t="shared" si="0"/>
        <v>1140</v>
      </c>
      <c r="H20" s="25">
        <v>55</v>
      </c>
      <c r="I20" s="22">
        <f t="shared" si="1"/>
        <v>825</v>
      </c>
      <c r="J20" s="26">
        <v>21</v>
      </c>
      <c r="K20" s="22">
        <f t="shared" si="2"/>
        <v>315</v>
      </c>
      <c r="L20" s="22">
        <v>40</v>
      </c>
      <c r="M20" s="23">
        <v>76</v>
      </c>
      <c r="N20" s="24">
        <v>3040</v>
      </c>
      <c r="O20" s="25">
        <v>55</v>
      </c>
      <c r="P20" s="22">
        <v>2200</v>
      </c>
      <c r="Q20" s="26">
        <v>21</v>
      </c>
      <c r="R20" s="22">
        <v>840</v>
      </c>
      <c r="S20" s="22">
        <v>125</v>
      </c>
      <c r="T20" s="23">
        <v>76</v>
      </c>
      <c r="U20" s="24">
        <v>9500</v>
      </c>
      <c r="V20" s="25">
        <v>55</v>
      </c>
      <c r="W20" s="22">
        <v>6875</v>
      </c>
      <c r="X20" s="26">
        <v>21</v>
      </c>
      <c r="Y20" s="22">
        <v>2625</v>
      </c>
    </row>
    <row r="21" spans="1:25" s="17" customFormat="1" ht="45" x14ac:dyDescent="0.2">
      <c r="A21" s="18">
        <v>2433.6030000000001</v>
      </c>
      <c r="B21" s="19" t="s">
        <v>44</v>
      </c>
      <c r="C21" s="20"/>
      <c r="D21" s="21" t="s">
        <v>29</v>
      </c>
      <c r="E21" s="22">
        <v>618.75</v>
      </c>
      <c r="F21" s="23">
        <v>52</v>
      </c>
      <c r="G21" s="24">
        <f t="shared" si="0"/>
        <v>32175</v>
      </c>
      <c r="H21" s="25">
        <v>52</v>
      </c>
      <c r="I21" s="22">
        <f t="shared" si="1"/>
        <v>32175</v>
      </c>
      <c r="J21" s="26"/>
      <c r="K21" s="22">
        <f t="shared" si="2"/>
        <v>0</v>
      </c>
      <c r="L21" s="22">
        <v>2450</v>
      </c>
      <c r="M21" s="23">
        <v>52</v>
      </c>
      <c r="N21" s="24">
        <v>127400</v>
      </c>
      <c r="O21" s="25">
        <v>52</v>
      </c>
      <c r="P21" s="22">
        <v>127400</v>
      </c>
      <c r="Q21" s="26"/>
      <c r="R21" s="22">
        <v>0</v>
      </c>
      <c r="S21" s="22">
        <v>755</v>
      </c>
      <c r="T21" s="23">
        <v>52</v>
      </c>
      <c r="U21" s="24">
        <v>39260</v>
      </c>
      <c r="V21" s="25">
        <v>52</v>
      </c>
      <c r="W21" s="22">
        <v>39260</v>
      </c>
      <c r="X21" s="26"/>
      <c r="Y21" s="22">
        <v>0</v>
      </c>
    </row>
    <row r="22" spans="1:25" s="17" customFormat="1" ht="45" x14ac:dyDescent="0.2">
      <c r="A22" s="18">
        <v>2433.6030000000001</v>
      </c>
      <c r="B22" s="19" t="s">
        <v>45</v>
      </c>
      <c r="C22" s="20"/>
      <c r="D22" s="21" t="s">
        <v>29</v>
      </c>
      <c r="E22" s="22">
        <v>618.75</v>
      </c>
      <c r="F22" s="23">
        <v>192</v>
      </c>
      <c r="G22" s="24">
        <f t="shared" si="0"/>
        <v>118800</v>
      </c>
      <c r="H22" s="25">
        <v>110</v>
      </c>
      <c r="I22" s="22">
        <f t="shared" si="1"/>
        <v>68062.5</v>
      </c>
      <c r="J22" s="26">
        <v>82</v>
      </c>
      <c r="K22" s="22">
        <f t="shared" si="2"/>
        <v>50737.5</v>
      </c>
      <c r="L22" s="22">
        <v>2450</v>
      </c>
      <c r="M22" s="23">
        <v>192</v>
      </c>
      <c r="N22" s="24">
        <v>470400</v>
      </c>
      <c r="O22" s="25">
        <v>110</v>
      </c>
      <c r="P22" s="22">
        <v>269500</v>
      </c>
      <c r="Q22" s="26">
        <v>82</v>
      </c>
      <c r="R22" s="22">
        <v>200900</v>
      </c>
      <c r="S22" s="22">
        <v>755</v>
      </c>
      <c r="T22" s="23">
        <v>192</v>
      </c>
      <c r="U22" s="24">
        <v>144960</v>
      </c>
      <c r="V22" s="25">
        <v>110</v>
      </c>
      <c r="W22" s="22">
        <v>83050</v>
      </c>
      <c r="X22" s="26">
        <v>82</v>
      </c>
      <c r="Y22" s="22">
        <v>61910</v>
      </c>
    </row>
    <row r="23" spans="1:25" s="17" customFormat="1" ht="45" x14ac:dyDescent="0.2">
      <c r="A23" s="18">
        <v>2433.6179999999999</v>
      </c>
      <c r="B23" s="19" t="s">
        <v>46</v>
      </c>
      <c r="C23" s="27" t="s">
        <v>7</v>
      </c>
      <c r="D23" s="21" t="s">
        <v>34</v>
      </c>
      <c r="E23" s="22">
        <v>25</v>
      </c>
      <c r="F23" s="23">
        <v>5</v>
      </c>
      <c r="G23" s="24">
        <f t="shared" si="0"/>
        <v>125</v>
      </c>
      <c r="H23" s="25">
        <v>5</v>
      </c>
      <c r="I23" s="22">
        <f t="shared" si="1"/>
        <v>125</v>
      </c>
      <c r="J23" s="26"/>
      <c r="K23" s="22">
        <f t="shared" si="2"/>
        <v>0</v>
      </c>
      <c r="L23" s="22">
        <v>100</v>
      </c>
      <c r="M23" s="23">
        <v>5</v>
      </c>
      <c r="N23" s="24">
        <v>500</v>
      </c>
      <c r="O23" s="25">
        <v>5</v>
      </c>
      <c r="P23" s="22">
        <v>500</v>
      </c>
      <c r="Q23" s="26"/>
      <c r="R23" s="22">
        <v>0</v>
      </c>
      <c r="S23" s="22">
        <v>50</v>
      </c>
      <c r="T23" s="23">
        <v>5</v>
      </c>
      <c r="U23" s="24">
        <v>250</v>
      </c>
      <c r="V23" s="25">
        <v>5</v>
      </c>
      <c r="W23" s="22">
        <v>250</v>
      </c>
      <c r="X23" s="26"/>
      <c r="Y23" s="22">
        <v>0</v>
      </c>
    </row>
    <row r="24" spans="1:25" s="17" customFormat="1" ht="45" x14ac:dyDescent="0.2">
      <c r="A24" s="18">
        <v>2433.6179999999999</v>
      </c>
      <c r="B24" s="19" t="s">
        <v>47</v>
      </c>
      <c r="C24" s="27" t="s">
        <v>7</v>
      </c>
      <c r="D24" s="21" t="s">
        <v>34</v>
      </c>
      <c r="E24" s="22">
        <v>5</v>
      </c>
      <c r="F24" s="23">
        <v>2</v>
      </c>
      <c r="G24" s="24">
        <f t="shared" si="0"/>
        <v>10</v>
      </c>
      <c r="H24" s="25">
        <v>2</v>
      </c>
      <c r="I24" s="22">
        <f t="shared" si="1"/>
        <v>10</v>
      </c>
      <c r="J24" s="26"/>
      <c r="K24" s="22">
        <f t="shared" si="2"/>
        <v>0</v>
      </c>
      <c r="L24" s="22">
        <v>450</v>
      </c>
      <c r="M24" s="23">
        <v>2</v>
      </c>
      <c r="N24" s="24">
        <v>900</v>
      </c>
      <c r="O24" s="25">
        <v>2</v>
      </c>
      <c r="P24" s="22">
        <v>900</v>
      </c>
      <c r="Q24" s="26"/>
      <c r="R24" s="22">
        <v>0</v>
      </c>
      <c r="S24" s="22">
        <v>90</v>
      </c>
      <c r="T24" s="23">
        <v>2</v>
      </c>
      <c r="U24" s="24">
        <v>180</v>
      </c>
      <c r="V24" s="25">
        <v>2</v>
      </c>
      <c r="W24" s="22">
        <v>180</v>
      </c>
      <c r="X24" s="26"/>
      <c r="Y24" s="22">
        <v>0</v>
      </c>
    </row>
    <row r="25" spans="1:25" s="17" customFormat="1" ht="45" x14ac:dyDescent="0.2">
      <c r="A25" s="18">
        <v>2433.6179999999999</v>
      </c>
      <c r="B25" s="19" t="s">
        <v>48</v>
      </c>
      <c r="C25" s="27" t="s">
        <v>7</v>
      </c>
      <c r="D25" s="21" t="s">
        <v>34</v>
      </c>
      <c r="E25" s="22">
        <v>5</v>
      </c>
      <c r="F25" s="23">
        <v>5</v>
      </c>
      <c r="G25" s="24">
        <f t="shared" si="0"/>
        <v>25</v>
      </c>
      <c r="H25" s="25">
        <v>3</v>
      </c>
      <c r="I25" s="22">
        <f t="shared" si="1"/>
        <v>15</v>
      </c>
      <c r="J25" s="26">
        <v>2</v>
      </c>
      <c r="K25" s="22">
        <f t="shared" si="2"/>
        <v>10</v>
      </c>
      <c r="L25" s="22">
        <v>625</v>
      </c>
      <c r="M25" s="23">
        <v>5</v>
      </c>
      <c r="N25" s="24">
        <v>3125</v>
      </c>
      <c r="O25" s="25">
        <v>3</v>
      </c>
      <c r="P25" s="22">
        <v>1875</v>
      </c>
      <c r="Q25" s="26">
        <v>2</v>
      </c>
      <c r="R25" s="22">
        <v>1250</v>
      </c>
      <c r="S25" s="22">
        <v>150</v>
      </c>
      <c r="T25" s="23">
        <v>5</v>
      </c>
      <c r="U25" s="24">
        <v>750</v>
      </c>
      <c r="V25" s="25">
        <v>3</v>
      </c>
      <c r="W25" s="22">
        <v>450</v>
      </c>
      <c r="X25" s="26">
        <v>2</v>
      </c>
      <c r="Y25" s="22">
        <v>300</v>
      </c>
    </row>
    <row r="26" spans="1:25" s="17" customFormat="1" ht="30" x14ac:dyDescent="0.2">
      <c r="A26" s="18">
        <v>2473.5030000000002</v>
      </c>
      <c r="B26" s="19" t="s">
        <v>49</v>
      </c>
      <c r="C26" s="20"/>
      <c r="D26" s="21" t="s">
        <v>29</v>
      </c>
      <c r="E26" s="22">
        <v>151.44999999999999</v>
      </c>
      <c r="F26" s="23">
        <v>244</v>
      </c>
      <c r="G26" s="24">
        <f t="shared" si="0"/>
        <v>36953.799999999996</v>
      </c>
      <c r="H26" s="25">
        <v>162</v>
      </c>
      <c r="I26" s="22">
        <f t="shared" si="1"/>
        <v>24534.899999999998</v>
      </c>
      <c r="J26" s="26">
        <v>82</v>
      </c>
      <c r="K26" s="22">
        <f t="shared" si="2"/>
        <v>12418.9</v>
      </c>
      <c r="L26" s="22">
        <v>250</v>
      </c>
      <c r="M26" s="23">
        <v>244</v>
      </c>
      <c r="N26" s="24">
        <v>61000</v>
      </c>
      <c r="O26" s="25">
        <v>162</v>
      </c>
      <c r="P26" s="22">
        <v>40500</v>
      </c>
      <c r="Q26" s="26">
        <v>82</v>
      </c>
      <c r="R26" s="22">
        <v>20500</v>
      </c>
      <c r="S26" s="22">
        <v>205</v>
      </c>
      <c r="T26" s="23">
        <v>244</v>
      </c>
      <c r="U26" s="24">
        <v>50020</v>
      </c>
      <c r="V26" s="25">
        <v>162</v>
      </c>
      <c r="W26" s="22">
        <v>33210</v>
      </c>
      <c r="X26" s="26">
        <v>82</v>
      </c>
      <c r="Y26" s="22">
        <v>16810</v>
      </c>
    </row>
    <row r="27" spans="1:25" s="17" customFormat="1" ht="30" x14ac:dyDescent="0.2">
      <c r="A27" s="18">
        <v>2521.518</v>
      </c>
      <c r="B27" s="19" t="s">
        <v>50</v>
      </c>
      <c r="C27" s="20"/>
      <c r="D27" s="21" t="s">
        <v>34</v>
      </c>
      <c r="E27" s="22">
        <v>23.45</v>
      </c>
      <c r="F27" s="23">
        <v>491</v>
      </c>
      <c r="G27" s="24">
        <f t="shared" si="0"/>
        <v>11513.949999999999</v>
      </c>
      <c r="H27" s="25">
        <v>491</v>
      </c>
      <c r="I27" s="22">
        <f t="shared" si="1"/>
        <v>11513.949999999999</v>
      </c>
      <c r="J27" s="26"/>
      <c r="K27" s="22">
        <f t="shared" si="2"/>
        <v>0</v>
      </c>
      <c r="L27" s="22">
        <v>45</v>
      </c>
      <c r="M27" s="23">
        <v>491</v>
      </c>
      <c r="N27" s="24">
        <v>22095</v>
      </c>
      <c r="O27" s="25">
        <v>491</v>
      </c>
      <c r="P27" s="22">
        <v>22095</v>
      </c>
      <c r="Q27" s="26"/>
      <c r="R27" s="22">
        <v>0</v>
      </c>
      <c r="S27" s="22">
        <v>50</v>
      </c>
      <c r="T27" s="23">
        <v>491</v>
      </c>
      <c r="U27" s="24">
        <v>24550</v>
      </c>
      <c r="V27" s="25">
        <v>491</v>
      </c>
      <c r="W27" s="22">
        <v>24550</v>
      </c>
      <c r="X27" s="26"/>
      <c r="Y27" s="22">
        <v>0</v>
      </c>
    </row>
    <row r="28" spans="1:25" s="17" customFormat="1" ht="45" x14ac:dyDescent="0.2">
      <c r="A28" s="18">
        <v>2533.5030000000002</v>
      </c>
      <c r="B28" s="19" t="s">
        <v>51</v>
      </c>
      <c r="C28" s="20"/>
      <c r="D28" s="21" t="s">
        <v>29</v>
      </c>
      <c r="E28" s="22">
        <v>14.5</v>
      </c>
      <c r="F28" s="23">
        <v>1800</v>
      </c>
      <c r="G28" s="24">
        <f t="shared" si="0"/>
        <v>26100</v>
      </c>
      <c r="H28" s="25">
        <v>1050</v>
      </c>
      <c r="I28" s="22">
        <f t="shared" si="1"/>
        <v>15225</v>
      </c>
      <c r="J28" s="26">
        <v>750</v>
      </c>
      <c r="K28" s="22">
        <f t="shared" si="2"/>
        <v>10875</v>
      </c>
      <c r="L28" s="22">
        <v>14.5</v>
      </c>
      <c r="M28" s="23">
        <v>1800</v>
      </c>
      <c r="N28" s="24">
        <v>26100</v>
      </c>
      <c r="O28" s="25">
        <v>1050</v>
      </c>
      <c r="P28" s="22">
        <v>15225</v>
      </c>
      <c r="Q28" s="26">
        <v>750</v>
      </c>
      <c r="R28" s="22">
        <v>10875</v>
      </c>
      <c r="S28" s="22">
        <v>14.5</v>
      </c>
      <c r="T28" s="23">
        <v>1800</v>
      </c>
      <c r="U28" s="24">
        <v>26100</v>
      </c>
      <c r="V28" s="25">
        <v>1050</v>
      </c>
      <c r="W28" s="22">
        <v>15225</v>
      </c>
      <c r="X28" s="26">
        <v>750</v>
      </c>
      <c r="Y28" s="22">
        <v>10875</v>
      </c>
    </row>
    <row r="29" spans="1:25" s="17" customFormat="1" ht="60" x14ac:dyDescent="0.2">
      <c r="A29" s="18">
        <v>2533.5030000000002</v>
      </c>
      <c r="B29" s="28" t="s">
        <v>52</v>
      </c>
      <c r="C29" s="29"/>
      <c r="D29" s="21" t="s">
        <v>29</v>
      </c>
      <c r="E29" s="22">
        <v>3.25</v>
      </c>
      <c r="F29" s="23">
        <v>2850</v>
      </c>
      <c r="G29" s="24">
        <f t="shared" si="0"/>
        <v>9262.5</v>
      </c>
      <c r="H29" s="25">
        <v>2100</v>
      </c>
      <c r="I29" s="22">
        <f t="shared" si="1"/>
        <v>6825</v>
      </c>
      <c r="J29" s="26">
        <v>750</v>
      </c>
      <c r="K29" s="22">
        <f t="shared" si="2"/>
        <v>2437.5</v>
      </c>
      <c r="L29" s="22">
        <v>4</v>
      </c>
      <c r="M29" s="23">
        <v>2850</v>
      </c>
      <c r="N29" s="24">
        <v>11400</v>
      </c>
      <c r="O29" s="25">
        <v>2100</v>
      </c>
      <c r="P29" s="22">
        <v>8400</v>
      </c>
      <c r="Q29" s="26">
        <v>750</v>
      </c>
      <c r="R29" s="22">
        <v>3000</v>
      </c>
      <c r="S29" s="22">
        <v>4</v>
      </c>
      <c r="T29" s="23">
        <v>2850</v>
      </c>
      <c r="U29" s="24">
        <v>11400</v>
      </c>
      <c r="V29" s="25">
        <v>2100</v>
      </c>
      <c r="W29" s="22">
        <v>8400</v>
      </c>
      <c r="X29" s="26">
        <v>750</v>
      </c>
      <c r="Y29" s="22">
        <v>3000</v>
      </c>
    </row>
    <row r="30" spans="1:25" s="17" customFormat="1" ht="30" x14ac:dyDescent="0.2">
      <c r="A30" s="18">
        <v>2540.6030000000001</v>
      </c>
      <c r="B30" s="28" t="s">
        <v>53</v>
      </c>
      <c r="C30" s="29"/>
      <c r="D30" s="21" t="s">
        <v>29</v>
      </c>
      <c r="E30" s="22">
        <v>10</v>
      </c>
      <c r="F30" s="23">
        <v>43</v>
      </c>
      <c r="G30" s="24">
        <f t="shared" si="0"/>
        <v>430</v>
      </c>
      <c r="H30" s="25">
        <v>43</v>
      </c>
      <c r="I30" s="22">
        <f t="shared" si="1"/>
        <v>430</v>
      </c>
      <c r="J30" s="26"/>
      <c r="K30" s="22">
        <f t="shared" si="2"/>
        <v>0</v>
      </c>
      <c r="L30" s="22">
        <v>60</v>
      </c>
      <c r="M30" s="23">
        <v>43</v>
      </c>
      <c r="N30" s="24">
        <v>2580</v>
      </c>
      <c r="O30" s="25">
        <v>43</v>
      </c>
      <c r="P30" s="22">
        <v>2580</v>
      </c>
      <c r="Q30" s="26"/>
      <c r="R30" s="22">
        <v>0</v>
      </c>
      <c r="S30" s="22">
        <v>115</v>
      </c>
      <c r="T30" s="23">
        <v>43</v>
      </c>
      <c r="U30" s="24">
        <v>4945</v>
      </c>
      <c r="V30" s="25">
        <v>43</v>
      </c>
      <c r="W30" s="22">
        <v>4945</v>
      </c>
      <c r="X30" s="26"/>
      <c r="Y30" s="22">
        <v>0</v>
      </c>
    </row>
    <row r="31" spans="1:25" s="17" customFormat="1" ht="45" x14ac:dyDescent="0.2">
      <c r="A31" s="18">
        <v>2545.6010000000001</v>
      </c>
      <c r="B31" s="28" t="s">
        <v>54</v>
      </c>
      <c r="C31" s="29"/>
      <c r="D31" s="21" t="s">
        <v>25</v>
      </c>
      <c r="E31" s="22">
        <v>1500</v>
      </c>
      <c r="F31" s="23">
        <v>1</v>
      </c>
      <c r="G31" s="24">
        <f t="shared" si="0"/>
        <v>1500</v>
      </c>
      <c r="H31" s="30">
        <v>0.5</v>
      </c>
      <c r="I31" s="22">
        <f t="shared" si="1"/>
        <v>750</v>
      </c>
      <c r="J31" s="31">
        <v>0.5</v>
      </c>
      <c r="K31" s="22">
        <f t="shared" si="2"/>
        <v>750</v>
      </c>
      <c r="L31" s="22">
        <v>47325</v>
      </c>
      <c r="M31" s="23">
        <v>1</v>
      </c>
      <c r="N31" s="24">
        <v>47325</v>
      </c>
      <c r="O31" s="30">
        <v>0.5</v>
      </c>
      <c r="P31" s="22">
        <v>23662.5</v>
      </c>
      <c r="Q31" s="31">
        <v>0.5</v>
      </c>
      <c r="R31" s="22">
        <v>23662.5</v>
      </c>
      <c r="S31" s="22">
        <v>500</v>
      </c>
      <c r="T31" s="23">
        <v>1</v>
      </c>
      <c r="U31" s="24">
        <v>500</v>
      </c>
      <c r="V31" s="30">
        <v>0.5</v>
      </c>
      <c r="W31" s="22">
        <v>250</v>
      </c>
      <c r="X31" s="31">
        <v>0.5</v>
      </c>
      <c r="Y31" s="22">
        <v>250</v>
      </c>
    </row>
    <row r="32" spans="1:25" s="17" customFormat="1" ht="30" x14ac:dyDescent="0.2">
      <c r="A32" s="18">
        <v>2554.5030000000002</v>
      </c>
      <c r="B32" s="28" t="s">
        <v>55</v>
      </c>
      <c r="C32" s="29"/>
      <c r="D32" s="21" t="s">
        <v>29</v>
      </c>
      <c r="E32" s="22">
        <v>54</v>
      </c>
      <c r="F32" s="23">
        <v>128</v>
      </c>
      <c r="G32" s="24">
        <f t="shared" si="0"/>
        <v>6912</v>
      </c>
      <c r="H32" s="25">
        <v>75</v>
      </c>
      <c r="I32" s="22">
        <f t="shared" si="1"/>
        <v>4050</v>
      </c>
      <c r="J32" s="26">
        <v>53</v>
      </c>
      <c r="K32" s="22">
        <f t="shared" si="2"/>
        <v>2862</v>
      </c>
      <c r="L32" s="22">
        <v>38</v>
      </c>
      <c r="M32" s="23">
        <v>128</v>
      </c>
      <c r="N32" s="24">
        <v>4864</v>
      </c>
      <c r="O32" s="25">
        <v>75</v>
      </c>
      <c r="P32" s="22">
        <v>2850</v>
      </c>
      <c r="Q32" s="26">
        <v>53</v>
      </c>
      <c r="R32" s="22">
        <v>2014</v>
      </c>
      <c r="S32" s="22">
        <v>54</v>
      </c>
      <c r="T32" s="23">
        <v>128</v>
      </c>
      <c r="U32" s="24">
        <v>6912</v>
      </c>
      <c r="V32" s="25">
        <v>75</v>
      </c>
      <c r="W32" s="22">
        <v>4050</v>
      </c>
      <c r="X32" s="26">
        <v>53</v>
      </c>
      <c r="Y32" s="22">
        <v>2862</v>
      </c>
    </row>
    <row r="33" spans="1:25" s="17" customFormat="1" ht="60" x14ac:dyDescent="0.2">
      <c r="A33" s="18">
        <v>2554.5030000000002</v>
      </c>
      <c r="B33" s="28" t="s">
        <v>56</v>
      </c>
      <c r="C33" s="29"/>
      <c r="D33" s="21" t="s">
        <v>29</v>
      </c>
      <c r="E33" s="22">
        <v>215</v>
      </c>
      <c r="F33" s="23">
        <v>113</v>
      </c>
      <c r="G33" s="24">
        <f t="shared" si="0"/>
        <v>24295</v>
      </c>
      <c r="H33" s="25">
        <v>75</v>
      </c>
      <c r="I33" s="22">
        <f t="shared" si="1"/>
        <v>16125</v>
      </c>
      <c r="J33" s="26">
        <v>38</v>
      </c>
      <c r="K33" s="22">
        <f t="shared" si="2"/>
        <v>8170</v>
      </c>
      <c r="L33" s="22">
        <v>125</v>
      </c>
      <c r="M33" s="23">
        <v>113</v>
      </c>
      <c r="N33" s="24">
        <v>14125</v>
      </c>
      <c r="O33" s="25">
        <v>75</v>
      </c>
      <c r="P33" s="22">
        <v>9375</v>
      </c>
      <c r="Q33" s="26">
        <v>38</v>
      </c>
      <c r="R33" s="22">
        <v>4750</v>
      </c>
      <c r="S33" s="22">
        <v>215</v>
      </c>
      <c r="T33" s="23">
        <v>113</v>
      </c>
      <c r="U33" s="24">
        <v>24295</v>
      </c>
      <c r="V33" s="25">
        <v>75</v>
      </c>
      <c r="W33" s="22">
        <v>16125</v>
      </c>
      <c r="X33" s="26">
        <v>38</v>
      </c>
      <c r="Y33" s="22">
        <v>8170</v>
      </c>
    </row>
    <row r="34" spans="1:25" s="17" customFormat="1" ht="30" x14ac:dyDescent="0.2">
      <c r="A34" s="18">
        <v>2554.6149999999998</v>
      </c>
      <c r="B34" s="28" t="s">
        <v>57</v>
      </c>
      <c r="C34" s="32" t="s">
        <v>8</v>
      </c>
      <c r="D34" s="21" t="s">
        <v>58</v>
      </c>
      <c r="E34" s="22">
        <v>45000</v>
      </c>
      <c r="F34" s="23">
        <v>1</v>
      </c>
      <c r="G34" s="24">
        <f t="shared" si="0"/>
        <v>45000</v>
      </c>
      <c r="H34" s="25">
        <v>1</v>
      </c>
      <c r="I34" s="22">
        <f t="shared" si="1"/>
        <v>45000</v>
      </c>
      <c r="J34" s="26"/>
      <c r="K34" s="22">
        <f t="shared" si="2"/>
        <v>0</v>
      </c>
      <c r="L34" s="22">
        <v>48600</v>
      </c>
      <c r="M34" s="23">
        <v>1</v>
      </c>
      <c r="N34" s="24">
        <v>48600</v>
      </c>
      <c r="O34" s="25">
        <v>1</v>
      </c>
      <c r="P34" s="22">
        <v>48600</v>
      </c>
      <c r="Q34" s="26"/>
      <c r="R34" s="22">
        <v>0</v>
      </c>
      <c r="S34" s="22">
        <v>60000</v>
      </c>
      <c r="T34" s="23">
        <v>1</v>
      </c>
      <c r="U34" s="24">
        <v>60000</v>
      </c>
      <c r="V34" s="25">
        <v>1</v>
      </c>
      <c r="W34" s="22">
        <v>60000</v>
      </c>
      <c r="X34" s="26"/>
      <c r="Y34" s="22">
        <v>0</v>
      </c>
    </row>
    <row r="35" spans="1:25" s="17" customFormat="1" ht="30" x14ac:dyDescent="0.2">
      <c r="A35" s="18">
        <v>2563.6010000000001</v>
      </c>
      <c r="B35" s="28" t="s">
        <v>59</v>
      </c>
      <c r="C35" s="29"/>
      <c r="D35" s="21" t="s">
        <v>25</v>
      </c>
      <c r="E35" s="22">
        <v>4500</v>
      </c>
      <c r="F35" s="23">
        <v>1</v>
      </c>
      <c r="G35" s="24">
        <f t="shared" si="0"/>
        <v>4500</v>
      </c>
      <c r="H35" s="30">
        <v>0.5</v>
      </c>
      <c r="I35" s="22">
        <f t="shared" si="1"/>
        <v>2250</v>
      </c>
      <c r="J35" s="31">
        <v>0.5</v>
      </c>
      <c r="K35" s="22">
        <f t="shared" si="2"/>
        <v>2250</v>
      </c>
      <c r="L35" s="22">
        <v>9000</v>
      </c>
      <c r="M35" s="23">
        <v>1</v>
      </c>
      <c r="N35" s="24">
        <v>9000</v>
      </c>
      <c r="O35" s="30">
        <v>0.5</v>
      </c>
      <c r="P35" s="22">
        <v>4500</v>
      </c>
      <c r="Q35" s="31">
        <v>0.5</v>
      </c>
      <c r="R35" s="22">
        <v>4500</v>
      </c>
      <c r="S35" s="22">
        <v>10000</v>
      </c>
      <c r="T35" s="23">
        <v>1</v>
      </c>
      <c r="U35" s="24">
        <v>10000</v>
      </c>
      <c r="V35" s="30">
        <v>0.5</v>
      </c>
      <c r="W35" s="22">
        <v>5000</v>
      </c>
      <c r="X35" s="31">
        <v>0.5</v>
      </c>
      <c r="Y35" s="22">
        <v>5000</v>
      </c>
    </row>
    <row r="36" spans="1:25" s="17" customFormat="1" ht="30" x14ac:dyDescent="0.2">
      <c r="A36" s="18">
        <v>2563.6010000000001</v>
      </c>
      <c r="B36" s="28" t="s">
        <v>60</v>
      </c>
      <c r="C36" s="32" t="s">
        <v>9</v>
      </c>
      <c r="D36" s="21" t="s">
        <v>25</v>
      </c>
      <c r="E36" s="22">
        <v>9000</v>
      </c>
      <c r="F36" s="23">
        <v>1</v>
      </c>
      <c r="G36" s="24">
        <f t="shared" si="0"/>
        <v>9000</v>
      </c>
      <c r="H36" s="30">
        <v>0.5</v>
      </c>
      <c r="I36" s="22">
        <f t="shared" si="1"/>
        <v>4500</v>
      </c>
      <c r="J36" s="31">
        <v>0.5</v>
      </c>
      <c r="K36" s="22">
        <f t="shared" si="2"/>
        <v>4500</v>
      </c>
      <c r="L36" s="22">
        <v>18450</v>
      </c>
      <c r="M36" s="23">
        <v>1</v>
      </c>
      <c r="N36" s="24">
        <v>18450</v>
      </c>
      <c r="O36" s="30">
        <v>0.5</v>
      </c>
      <c r="P36" s="22">
        <v>9225</v>
      </c>
      <c r="Q36" s="31">
        <v>0.5</v>
      </c>
      <c r="R36" s="22">
        <v>9225</v>
      </c>
      <c r="S36" s="22">
        <v>20000</v>
      </c>
      <c r="T36" s="23">
        <v>1</v>
      </c>
      <c r="U36" s="24">
        <v>20000</v>
      </c>
      <c r="V36" s="30">
        <v>0.5</v>
      </c>
      <c r="W36" s="22">
        <v>10000</v>
      </c>
      <c r="X36" s="31">
        <v>0.5</v>
      </c>
      <c r="Y36" s="22">
        <v>10000</v>
      </c>
    </row>
    <row r="37" spans="1:25" s="17" customFormat="1" ht="45" x14ac:dyDescent="0.2">
      <c r="A37" s="18">
        <v>2563.6010000000001</v>
      </c>
      <c r="B37" s="28" t="s">
        <v>61</v>
      </c>
      <c r="C37" s="29"/>
      <c r="D37" s="21" t="s">
        <v>25</v>
      </c>
      <c r="E37" s="22">
        <v>3900</v>
      </c>
      <c r="F37" s="23">
        <v>1</v>
      </c>
      <c r="G37" s="24">
        <f t="shared" si="0"/>
        <v>3900</v>
      </c>
      <c r="H37" s="25">
        <v>1</v>
      </c>
      <c r="I37" s="22">
        <f t="shared" si="1"/>
        <v>3900</v>
      </c>
      <c r="J37" s="26"/>
      <c r="K37" s="22">
        <f t="shared" si="2"/>
        <v>0</v>
      </c>
      <c r="L37" s="22">
        <v>500</v>
      </c>
      <c r="M37" s="23">
        <v>1</v>
      </c>
      <c r="N37" s="24">
        <v>500</v>
      </c>
      <c r="O37" s="25">
        <v>1</v>
      </c>
      <c r="P37" s="22">
        <v>500</v>
      </c>
      <c r="Q37" s="26"/>
      <c r="R37" s="22">
        <v>0</v>
      </c>
      <c r="S37" s="22">
        <v>2500</v>
      </c>
      <c r="T37" s="23">
        <v>1</v>
      </c>
      <c r="U37" s="24">
        <v>2500</v>
      </c>
      <c r="V37" s="25">
        <v>1</v>
      </c>
      <c r="W37" s="22">
        <v>2500</v>
      </c>
      <c r="X37" s="26"/>
      <c r="Y37" s="22">
        <v>0</v>
      </c>
    </row>
    <row r="38" spans="1:25" s="17" customFormat="1" ht="30" x14ac:dyDescent="0.2">
      <c r="A38" s="18">
        <v>2563.6019999999999</v>
      </c>
      <c r="B38" s="28" t="s">
        <v>62</v>
      </c>
      <c r="C38" s="29"/>
      <c r="D38" s="21" t="s">
        <v>27</v>
      </c>
      <c r="E38" s="22">
        <v>800</v>
      </c>
      <c r="F38" s="23">
        <v>2</v>
      </c>
      <c r="G38" s="24">
        <f t="shared" si="0"/>
        <v>1600</v>
      </c>
      <c r="H38" s="25">
        <v>2</v>
      </c>
      <c r="I38" s="22">
        <f t="shared" si="1"/>
        <v>1600</v>
      </c>
      <c r="J38" s="26"/>
      <c r="K38" s="22">
        <f t="shared" si="2"/>
        <v>0</v>
      </c>
      <c r="L38" s="22">
        <v>500</v>
      </c>
      <c r="M38" s="23">
        <v>2</v>
      </c>
      <c r="N38" s="24">
        <v>1000</v>
      </c>
      <c r="O38" s="25">
        <v>2</v>
      </c>
      <c r="P38" s="22">
        <v>1000</v>
      </c>
      <c r="Q38" s="26"/>
      <c r="R38" s="22">
        <v>0</v>
      </c>
      <c r="S38" s="22">
        <v>500</v>
      </c>
      <c r="T38" s="23">
        <v>2</v>
      </c>
      <c r="U38" s="24">
        <v>1000</v>
      </c>
      <c r="V38" s="25">
        <v>2</v>
      </c>
      <c r="W38" s="22">
        <v>1000</v>
      </c>
      <c r="X38" s="26"/>
      <c r="Y38" s="22">
        <v>0</v>
      </c>
    </row>
    <row r="39" spans="1:25" s="17" customFormat="1" ht="45" x14ac:dyDescent="0.2">
      <c r="A39" s="18">
        <v>2563.6149999999998</v>
      </c>
      <c r="B39" s="28" t="s">
        <v>63</v>
      </c>
      <c r="C39" s="29"/>
      <c r="D39" s="21" t="s">
        <v>58</v>
      </c>
      <c r="E39" s="22">
        <v>2350</v>
      </c>
      <c r="F39" s="23">
        <v>2</v>
      </c>
      <c r="G39" s="24">
        <f t="shared" si="0"/>
        <v>4700</v>
      </c>
      <c r="H39" s="25">
        <v>1</v>
      </c>
      <c r="I39" s="22">
        <f t="shared" si="1"/>
        <v>2350</v>
      </c>
      <c r="J39" s="26">
        <v>1</v>
      </c>
      <c r="K39" s="22">
        <f t="shared" si="2"/>
        <v>2350</v>
      </c>
      <c r="L39" s="22">
        <v>2950</v>
      </c>
      <c r="M39" s="23">
        <v>2</v>
      </c>
      <c r="N39" s="24">
        <v>5900</v>
      </c>
      <c r="O39" s="25">
        <v>1</v>
      </c>
      <c r="P39" s="22">
        <v>2950</v>
      </c>
      <c r="Q39" s="26">
        <v>1</v>
      </c>
      <c r="R39" s="22">
        <v>2950</v>
      </c>
      <c r="S39" s="22">
        <v>2950</v>
      </c>
      <c r="T39" s="23">
        <v>2</v>
      </c>
      <c r="U39" s="24">
        <v>5900</v>
      </c>
      <c r="V39" s="25">
        <v>1</v>
      </c>
      <c r="W39" s="22">
        <v>2950</v>
      </c>
      <c r="X39" s="26">
        <v>1</v>
      </c>
      <c r="Y39" s="22">
        <v>2950</v>
      </c>
    </row>
    <row r="40" spans="1:25" s="17" customFormat="1" ht="60" x14ac:dyDescent="0.2">
      <c r="A40" s="18">
        <v>2563.6149999999998</v>
      </c>
      <c r="B40" s="28" t="s">
        <v>64</v>
      </c>
      <c r="C40" s="32" t="s">
        <v>10</v>
      </c>
      <c r="D40" s="21" t="s">
        <v>58</v>
      </c>
      <c r="E40" s="22">
        <v>475</v>
      </c>
      <c r="F40" s="23">
        <v>3</v>
      </c>
      <c r="G40" s="24">
        <f t="shared" si="0"/>
        <v>1425</v>
      </c>
      <c r="H40" s="25">
        <v>2</v>
      </c>
      <c r="I40" s="22">
        <f t="shared" si="1"/>
        <v>950</v>
      </c>
      <c r="J40" s="26"/>
      <c r="K40" s="22">
        <f t="shared" si="2"/>
        <v>0</v>
      </c>
      <c r="L40" s="22">
        <v>500</v>
      </c>
      <c r="M40" s="23">
        <v>3</v>
      </c>
      <c r="N40" s="24">
        <v>1500</v>
      </c>
      <c r="O40" s="25">
        <v>2</v>
      </c>
      <c r="P40" s="22">
        <v>1000</v>
      </c>
      <c r="Q40" s="26">
        <v>1</v>
      </c>
      <c r="R40" s="22">
        <v>500</v>
      </c>
      <c r="S40" s="22">
        <v>500</v>
      </c>
      <c r="T40" s="23">
        <v>3</v>
      </c>
      <c r="U40" s="24">
        <v>1500</v>
      </c>
      <c r="V40" s="25">
        <v>2</v>
      </c>
      <c r="W40" s="22">
        <v>1000</v>
      </c>
      <c r="X40" s="26"/>
      <c r="Y40" s="22">
        <v>0</v>
      </c>
    </row>
    <row r="41" spans="1:25" s="17" customFormat="1" ht="30" x14ac:dyDescent="0.2">
      <c r="A41" s="18">
        <v>2573.502</v>
      </c>
      <c r="B41" s="28" t="s">
        <v>65</v>
      </c>
      <c r="C41" s="29"/>
      <c r="D41" s="21" t="s">
        <v>27</v>
      </c>
      <c r="E41" s="22">
        <v>225</v>
      </c>
      <c r="F41" s="23">
        <v>3</v>
      </c>
      <c r="G41" s="24">
        <f t="shared" si="0"/>
        <v>675</v>
      </c>
      <c r="H41" s="25">
        <v>2</v>
      </c>
      <c r="I41" s="22">
        <f t="shared" si="1"/>
        <v>450</v>
      </c>
      <c r="J41" s="26">
        <v>1</v>
      </c>
      <c r="K41" s="22">
        <f t="shared" si="2"/>
        <v>225</v>
      </c>
      <c r="L41" s="22">
        <v>200</v>
      </c>
      <c r="M41" s="23">
        <v>3</v>
      </c>
      <c r="N41" s="24">
        <v>600</v>
      </c>
      <c r="O41" s="25">
        <v>2</v>
      </c>
      <c r="P41" s="22">
        <v>400</v>
      </c>
      <c r="Q41" s="26">
        <v>1</v>
      </c>
      <c r="R41" s="22">
        <v>200</v>
      </c>
      <c r="S41" s="22">
        <v>500</v>
      </c>
      <c r="T41" s="23">
        <v>3</v>
      </c>
      <c r="U41" s="24">
        <v>1500</v>
      </c>
      <c r="V41" s="25">
        <v>2</v>
      </c>
      <c r="W41" s="22">
        <v>1000</v>
      </c>
      <c r="X41" s="26">
        <v>1</v>
      </c>
      <c r="Y41" s="22">
        <v>500</v>
      </c>
    </row>
    <row r="42" spans="1:25" s="17" customFormat="1" ht="45" x14ac:dyDescent="0.2">
      <c r="A42" s="18">
        <v>2573.5030000000002</v>
      </c>
      <c r="B42" s="28" t="s">
        <v>66</v>
      </c>
      <c r="C42" s="29"/>
      <c r="D42" s="21" t="s">
        <v>29</v>
      </c>
      <c r="E42" s="22">
        <v>12</v>
      </c>
      <c r="F42" s="23">
        <v>400</v>
      </c>
      <c r="G42" s="24">
        <f t="shared" si="0"/>
        <v>4800</v>
      </c>
      <c r="H42" s="25">
        <v>200</v>
      </c>
      <c r="I42" s="22">
        <f t="shared" si="1"/>
        <v>2400</v>
      </c>
      <c r="J42" s="26">
        <v>200</v>
      </c>
      <c r="K42" s="22">
        <f t="shared" si="2"/>
        <v>2400</v>
      </c>
      <c r="L42" s="22">
        <v>21</v>
      </c>
      <c r="M42" s="23">
        <v>400</v>
      </c>
      <c r="N42" s="24">
        <v>8400</v>
      </c>
      <c r="O42" s="25">
        <v>200</v>
      </c>
      <c r="P42" s="22">
        <v>4200</v>
      </c>
      <c r="Q42" s="26">
        <v>200</v>
      </c>
      <c r="R42" s="22">
        <v>4200</v>
      </c>
      <c r="S42" s="22">
        <v>5</v>
      </c>
      <c r="T42" s="23">
        <v>400</v>
      </c>
      <c r="U42" s="24">
        <v>2000</v>
      </c>
      <c r="V42" s="25">
        <v>200</v>
      </c>
      <c r="W42" s="22">
        <v>1000</v>
      </c>
      <c r="X42" s="26">
        <v>200</v>
      </c>
      <c r="Y42" s="22">
        <v>1000</v>
      </c>
    </row>
    <row r="43" spans="1:25" s="17" customFormat="1" ht="45" x14ac:dyDescent="0.2">
      <c r="A43" s="18">
        <v>2573.5030000000002</v>
      </c>
      <c r="B43" s="28" t="s">
        <v>67</v>
      </c>
      <c r="C43" s="29"/>
      <c r="D43" s="21" t="s">
        <v>29</v>
      </c>
      <c r="E43" s="22">
        <v>12</v>
      </c>
      <c r="F43" s="23">
        <v>96</v>
      </c>
      <c r="G43" s="24">
        <f t="shared" si="0"/>
        <v>1152</v>
      </c>
      <c r="H43" s="25">
        <v>48</v>
      </c>
      <c r="I43" s="22">
        <f t="shared" si="1"/>
        <v>576</v>
      </c>
      <c r="J43" s="26">
        <v>48</v>
      </c>
      <c r="K43" s="22">
        <f t="shared" si="2"/>
        <v>576</v>
      </c>
      <c r="L43" s="22">
        <v>10</v>
      </c>
      <c r="M43" s="23">
        <v>96</v>
      </c>
      <c r="N43" s="24">
        <v>960</v>
      </c>
      <c r="O43" s="25">
        <v>48</v>
      </c>
      <c r="P43" s="22">
        <v>480</v>
      </c>
      <c r="Q43" s="26">
        <v>48</v>
      </c>
      <c r="R43" s="22">
        <v>480</v>
      </c>
      <c r="S43" s="22">
        <v>15</v>
      </c>
      <c r="T43" s="23">
        <v>96</v>
      </c>
      <c r="U43" s="24">
        <v>1440</v>
      </c>
      <c r="V43" s="25">
        <v>48</v>
      </c>
      <c r="W43" s="22">
        <v>720</v>
      </c>
      <c r="X43" s="26">
        <v>48</v>
      </c>
      <c r="Y43" s="22">
        <v>720</v>
      </c>
    </row>
    <row r="44" spans="1:25" s="17" customFormat="1" ht="30" x14ac:dyDescent="0.2">
      <c r="A44" s="18">
        <v>2574.5050000000001</v>
      </c>
      <c r="B44" s="28" t="s">
        <v>68</v>
      </c>
      <c r="C44" s="29"/>
      <c r="D44" s="21" t="s">
        <v>69</v>
      </c>
      <c r="E44" s="22">
        <v>1500</v>
      </c>
      <c r="F44" s="33">
        <v>0.08</v>
      </c>
      <c r="G44" s="24">
        <f t="shared" si="0"/>
        <v>120</v>
      </c>
      <c r="H44" s="34">
        <v>0.04</v>
      </c>
      <c r="I44" s="22">
        <f t="shared" si="1"/>
        <v>60</v>
      </c>
      <c r="J44" s="35">
        <v>0.04</v>
      </c>
      <c r="K44" s="22">
        <f t="shared" si="2"/>
        <v>60</v>
      </c>
      <c r="L44" s="22">
        <v>3000</v>
      </c>
      <c r="M44" s="33">
        <v>0.08</v>
      </c>
      <c r="N44" s="24">
        <v>240</v>
      </c>
      <c r="O44" s="34">
        <v>0.04</v>
      </c>
      <c r="P44" s="22">
        <v>120</v>
      </c>
      <c r="Q44" s="35">
        <v>0.04</v>
      </c>
      <c r="R44" s="22">
        <v>120</v>
      </c>
      <c r="S44" s="22">
        <v>10000</v>
      </c>
      <c r="T44" s="33">
        <v>0.08</v>
      </c>
      <c r="U44" s="24">
        <v>800</v>
      </c>
      <c r="V44" s="34">
        <v>0.04</v>
      </c>
      <c r="W44" s="22">
        <v>400</v>
      </c>
      <c r="X44" s="35">
        <v>0.04</v>
      </c>
      <c r="Y44" s="22">
        <v>400</v>
      </c>
    </row>
    <row r="45" spans="1:25" s="17" customFormat="1" ht="30" x14ac:dyDescent="0.2">
      <c r="A45" s="18">
        <v>2574.5079999999998</v>
      </c>
      <c r="B45" s="28" t="s">
        <v>70</v>
      </c>
      <c r="C45" s="29"/>
      <c r="D45" s="21" t="s">
        <v>71</v>
      </c>
      <c r="E45" s="22">
        <v>5</v>
      </c>
      <c r="F45" s="23">
        <v>28</v>
      </c>
      <c r="G45" s="24">
        <f t="shared" si="0"/>
        <v>140</v>
      </c>
      <c r="H45" s="25">
        <v>14</v>
      </c>
      <c r="I45" s="22">
        <f t="shared" si="1"/>
        <v>70</v>
      </c>
      <c r="J45" s="26">
        <v>14</v>
      </c>
      <c r="K45" s="22">
        <f t="shared" si="2"/>
        <v>70</v>
      </c>
      <c r="L45" s="22">
        <v>1.35</v>
      </c>
      <c r="M45" s="23">
        <v>28</v>
      </c>
      <c r="N45" s="24">
        <v>37.800000000000004</v>
      </c>
      <c r="O45" s="25">
        <v>14</v>
      </c>
      <c r="P45" s="22">
        <v>18.900000000000002</v>
      </c>
      <c r="Q45" s="26">
        <v>14</v>
      </c>
      <c r="R45" s="22">
        <v>18.900000000000002</v>
      </c>
      <c r="S45" s="22">
        <v>1</v>
      </c>
      <c r="T45" s="23">
        <v>28</v>
      </c>
      <c r="U45" s="24">
        <v>28</v>
      </c>
      <c r="V45" s="25">
        <v>14</v>
      </c>
      <c r="W45" s="22">
        <v>14</v>
      </c>
      <c r="X45" s="26">
        <v>14</v>
      </c>
      <c r="Y45" s="22">
        <v>14</v>
      </c>
    </row>
    <row r="46" spans="1:25" s="17" customFormat="1" ht="60" x14ac:dyDescent="0.2">
      <c r="A46" s="18">
        <v>2575.5039999999999</v>
      </c>
      <c r="B46" s="28" t="s">
        <v>72</v>
      </c>
      <c r="C46" s="32" t="s">
        <v>11</v>
      </c>
      <c r="D46" s="21" t="s">
        <v>32</v>
      </c>
      <c r="E46" s="22">
        <v>4.25</v>
      </c>
      <c r="F46" s="23">
        <v>400</v>
      </c>
      <c r="G46" s="24">
        <f t="shared" si="0"/>
        <v>1700</v>
      </c>
      <c r="H46" s="25">
        <v>200</v>
      </c>
      <c r="I46" s="22">
        <f t="shared" si="1"/>
        <v>850</v>
      </c>
      <c r="J46" s="26">
        <v>200</v>
      </c>
      <c r="K46" s="22">
        <f t="shared" si="2"/>
        <v>850</v>
      </c>
      <c r="L46" s="22">
        <v>2</v>
      </c>
      <c r="M46" s="23">
        <v>400</v>
      </c>
      <c r="N46" s="24">
        <v>800</v>
      </c>
      <c r="O46" s="25">
        <v>200</v>
      </c>
      <c r="P46" s="22">
        <v>400</v>
      </c>
      <c r="Q46" s="26">
        <v>200</v>
      </c>
      <c r="R46" s="22">
        <v>400</v>
      </c>
      <c r="S46" s="22">
        <v>10</v>
      </c>
      <c r="T46" s="23">
        <v>400</v>
      </c>
      <c r="U46" s="24">
        <v>4000</v>
      </c>
      <c r="V46" s="25">
        <v>200</v>
      </c>
      <c r="W46" s="22">
        <v>2000</v>
      </c>
      <c r="X46" s="26">
        <v>200</v>
      </c>
      <c r="Y46" s="22">
        <v>2000</v>
      </c>
    </row>
    <row r="47" spans="1:25" s="17" customFormat="1" x14ac:dyDescent="0.2">
      <c r="A47" s="18">
        <v>2575.5050000000001</v>
      </c>
      <c r="B47" s="28" t="s">
        <v>73</v>
      </c>
      <c r="C47" s="32" t="s">
        <v>12</v>
      </c>
      <c r="D47" s="21" t="s">
        <v>69</v>
      </c>
      <c r="E47" s="22">
        <v>500</v>
      </c>
      <c r="F47" s="33">
        <v>0.08</v>
      </c>
      <c r="G47" s="24">
        <f t="shared" si="0"/>
        <v>40</v>
      </c>
      <c r="H47" s="34">
        <v>0.04</v>
      </c>
      <c r="I47" s="22">
        <f t="shared" si="1"/>
        <v>20</v>
      </c>
      <c r="J47" s="35">
        <v>0.04</v>
      </c>
      <c r="K47" s="22">
        <f t="shared" si="2"/>
        <v>20</v>
      </c>
      <c r="L47" s="22">
        <v>1500</v>
      </c>
      <c r="M47" s="33">
        <v>0.08</v>
      </c>
      <c r="N47" s="24">
        <v>120</v>
      </c>
      <c r="O47" s="34">
        <v>0.04</v>
      </c>
      <c r="P47" s="22">
        <v>60</v>
      </c>
      <c r="Q47" s="35">
        <v>0.04</v>
      </c>
      <c r="R47" s="22">
        <v>60</v>
      </c>
      <c r="S47" s="22">
        <v>10000</v>
      </c>
      <c r="T47" s="33">
        <v>0.08</v>
      </c>
      <c r="U47" s="24">
        <v>800</v>
      </c>
      <c r="V47" s="34">
        <v>0.04</v>
      </c>
      <c r="W47" s="22">
        <v>400</v>
      </c>
      <c r="X47" s="35">
        <v>0.04</v>
      </c>
      <c r="Y47" s="22">
        <v>400</v>
      </c>
    </row>
    <row r="48" spans="1:25" s="17" customFormat="1" ht="30" x14ac:dyDescent="0.2">
      <c r="A48" s="18">
        <v>2575.5079999999998</v>
      </c>
      <c r="B48" s="28" t="s">
        <v>74</v>
      </c>
      <c r="C48" s="29"/>
      <c r="D48" s="21" t="s">
        <v>71</v>
      </c>
      <c r="E48" s="22">
        <v>120</v>
      </c>
      <c r="F48" s="23">
        <v>5</v>
      </c>
      <c r="G48" s="24">
        <f t="shared" si="0"/>
        <v>600</v>
      </c>
      <c r="H48" s="25">
        <v>3</v>
      </c>
      <c r="I48" s="22">
        <f t="shared" si="1"/>
        <v>360</v>
      </c>
      <c r="J48" s="26">
        <v>2</v>
      </c>
      <c r="K48" s="22">
        <f t="shared" si="2"/>
        <v>240</v>
      </c>
      <c r="L48" s="22">
        <v>15</v>
      </c>
      <c r="M48" s="23">
        <v>5</v>
      </c>
      <c r="N48" s="24">
        <v>75</v>
      </c>
      <c r="O48" s="25">
        <v>3</v>
      </c>
      <c r="P48" s="22">
        <v>45</v>
      </c>
      <c r="Q48" s="26">
        <v>2</v>
      </c>
      <c r="R48" s="22">
        <v>30</v>
      </c>
      <c r="S48" s="22">
        <v>25</v>
      </c>
      <c r="T48" s="23">
        <v>5</v>
      </c>
      <c r="U48" s="24">
        <v>125</v>
      </c>
      <c r="V48" s="25">
        <v>3</v>
      </c>
      <c r="W48" s="22">
        <v>75</v>
      </c>
      <c r="X48" s="26">
        <v>2</v>
      </c>
      <c r="Y48" s="22">
        <v>50</v>
      </c>
    </row>
    <row r="49" spans="1:25" s="17" customFormat="1" ht="75" x14ac:dyDescent="0.2">
      <c r="A49" s="18">
        <v>2581.5030000000002</v>
      </c>
      <c r="B49" s="28" t="s">
        <v>75</v>
      </c>
      <c r="C49" s="32" t="s">
        <v>13</v>
      </c>
      <c r="D49" s="21" t="s">
        <v>29</v>
      </c>
      <c r="E49" s="22">
        <v>3.65</v>
      </c>
      <c r="F49" s="23">
        <v>14500</v>
      </c>
      <c r="G49" s="24">
        <f t="shared" si="0"/>
        <v>52925</v>
      </c>
      <c r="H49" s="25">
        <v>9120</v>
      </c>
      <c r="I49" s="22">
        <f t="shared" si="1"/>
        <v>33288</v>
      </c>
      <c r="J49" s="26">
        <v>5380</v>
      </c>
      <c r="K49" s="22">
        <f t="shared" si="2"/>
        <v>19637</v>
      </c>
      <c r="L49" s="22">
        <v>1.9</v>
      </c>
      <c r="M49" s="23">
        <v>14500</v>
      </c>
      <c r="N49" s="24">
        <v>27550</v>
      </c>
      <c r="O49" s="25">
        <v>9120</v>
      </c>
      <c r="P49" s="22">
        <v>17328</v>
      </c>
      <c r="Q49" s="26">
        <v>5380</v>
      </c>
      <c r="R49" s="22">
        <v>10222</v>
      </c>
      <c r="S49" s="22">
        <v>1.9</v>
      </c>
      <c r="T49" s="23">
        <v>14500</v>
      </c>
      <c r="U49" s="24">
        <v>27550</v>
      </c>
      <c r="V49" s="25">
        <v>9120</v>
      </c>
      <c r="W49" s="22">
        <v>17328</v>
      </c>
      <c r="X49" s="26">
        <v>5380</v>
      </c>
      <c r="Y49" s="22">
        <v>10222</v>
      </c>
    </row>
    <row r="50" spans="1:25" s="17" customFormat="1" ht="60.75" thickBot="1" x14ac:dyDescent="0.25">
      <c r="A50" s="18">
        <v>2581.6030000000001</v>
      </c>
      <c r="B50" s="28" t="s">
        <v>76</v>
      </c>
      <c r="C50" s="29"/>
      <c r="D50" s="21" t="s">
        <v>29</v>
      </c>
      <c r="E50" s="22">
        <v>2.2000000000000002</v>
      </c>
      <c r="F50" s="23">
        <v>3030</v>
      </c>
      <c r="G50" s="24">
        <f t="shared" si="0"/>
        <v>6666.0000000000009</v>
      </c>
      <c r="H50" s="25">
        <v>1720</v>
      </c>
      <c r="I50" s="22">
        <f t="shared" si="1"/>
        <v>3784.0000000000005</v>
      </c>
      <c r="J50" s="26">
        <v>1310</v>
      </c>
      <c r="K50" s="22">
        <f t="shared" si="2"/>
        <v>2882.0000000000005</v>
      </c>
      <c r="L50" s="84">
        <v>4.5</v>
      </c>
      <c r="M50" s="85">
        <v>3030</v>
      </c>
      <c r="N50" s="86">
        <v>13635</v>
      </c>
      <c r="O50" s="87">
        <v>1720</v>
      </c>
      <c r="P50" s="84">
        <v>7740</v>
      </c>
      <c r="Q50" s="88">
        <v>1310</v>
      </c>
      <c r="R50" s="84">
        <v>5895</v>
      </c>
      <c r="S50" s="84">
        <v>4.5</v>
      </c>
      <c r="T50" s="85">
        <v>3030</v>
      </c>
      <c r="U50" s="86">
        <v>13635</v>
      </c>
      <c r="V50" s="87">
        <v>1720</v>
      </c>
      <c r="W50" s="84">
        <v>7740</v>
      </c>
      <c r="X50" s="88">
        <v>1310</v>
      </c>
      <c r="Y50" s="84">
        <v>5895</v>
      </c>
    </row>
    <row r="51" spans="1:25" s="36" customFormat="1" ht="30" customHeight="1" thickBot="1" x14ac:dyDescent="0.25">
      <c r="A51" s="71" t="s">
        <v>14</v>
      </c>
      <c r="B51" s="72"/>
      <c r="C51" s="72"/>
      <c r="D51" s="72"/>
      <c r="E51" s="72"/>
      <c r="F51" s="72"/>
      <c r="G51" s="73"/>
      <c r="H51" s="76">
        <f>SUM(I6:I50)</f>
        <v>489875.44</v>
      </c>
      <c r="I51" s="77"/>
      <c r="J51" s="78">
        <f>SUM(K6:K50)</f>
        <v>288016.28999999998</v>
      </c>
      <c r="K51" s="83"/>
      <c r="L51" s="89"/>
      <c r="M51" s="90">
        <f>SUM(N6:N50)</f>
        <v>1282193.3</v>
      </c>
      <c r="N51" s="90"/>
      <c r="O51" s="90">
        <f>SUM(P6:P50)</f>
        <v>819603.4</v>
      </c>
      <c r="P51" s="90"/>
      <c r="Q51" s="90">
        <f>SUM(R6:R50)</f>
        <v>462589.9</v>
      </c>
      <c r="R51" s="90"/>
      <c r="S51" s="89"/>
      <c r="T51" s="90">
        <f>SUM(U6:U50)</f>
        <v>1004199</v>
      </c>
      <c r="U51" s="90"/>
      <c r="V51" s="92">
        <f>SUM(W6:W50)</f>
        <v>625966</v>
      </c>
      <c r="W51" s="91"/>
      <c r="X51" s="92">
        <f>SUM(Y6:Y50)</f>
        <v>377733</v>
      </c>
      <c r="Y51" s="91"/>
    </row>
    <row r="52" spans="1:25" s="37" customFormat="1" ht="42" customHeight="1" thickBot="1" x14ac:dyDescent="0.25">
      <c r="A52" s="74" t="s">
        <v>87</v>
      </c>
      <c r="B52" s="75"/>
      <c r="C52" s="75"/>
      <c r="D52" s="75"/>
      <c r="E52" s="93">
        <f>SUM(G6:G50)</f>
        <v>778366.73</v>
      </c>
      <c r="F52" s="93"/>
      <c r="G52" s="93"/>
      <c r="H52" s="93"/>
      <c r="I52" s="93"/>
      <c r="J52" s="93"/>
      <c r="K52" s="94"/>
      <c r="L52" s="93">
        <f>O51+Q51</f>
        <v>1282193.3</v>
      </c>
      <c r="M52" s="93"/>
      <c r="N52" s="93"/>
      <c r="O52" s="93"/>
      <c r="P52" s="93"/>
      <c r="Q52" s="93"/>
      <c r="R52" s="94"/>
      <c r="S52" s="93">
        <f>T51</f>
        <v>1004199</v>
      </c>
      <c r="T52" s="93"/>
      <c r="U52" s="93"/>
      <c r="V52" s="93"/>
      <c r="W52" s="93"/>
      <c r="X52" s="93"/>
      <c r="Y52" s="94"/>
    </row>
    <row r="53" spans="1:25" x14ac:dyDescent="0.25">
      <c r="A53" s="38"/>
    </row>
    <row r="54" spans="1:25" x14ac:dyDescent="0.25">
      <c r="A54" s="69" t="s">
        <v>15</v>
      </c>
      <c r="B54" s="70"/>
      <c r="C54" s="41"/>
      <c r="D54" s="41"/>
      <c r="E54" s="41"/>
      <c r="F54" s="41"/>
      <c r="G54" s="41"/>
      <c r="H54" s="41"/>
      <c r="I54" s="41"/>
      <c r="J54" s="41"/>
      <c r="K54" s="41"/>
    </row>
    <row r="55" spans="1:25" ht="29.25" x14ac:dyDescent="0.25">
      <c r="A55" s="42" t="s">
        <v>6</v>
      </c>
      <c r="B55" s="43" t="s">
        <v>16</v>
      </c>
    </row>
    <row r="56" spans="1:25" ht="29.25" x14ac:dyDescent="0.25">
      <c r="A56" s="42" t="s">
        <v>7</v>
      </c>
      <c r="B56" s="44" t="s">
        <v>17</v>
      </c>
    </row>
    <row r="57" spans="1:25" ht="29.25" x14ac:dyDescent="0.25">
      <c r="A57" s="42" t="s">
        <v>8</v>
      </c>
      <c r="B57" s="45" t="s">
        <v>18</v>
      </c>
    </row>
    <row r="58" spans="1:25" ht="29.25" x14ac:dyDescent="0.25">
      <c r="A58" s="42" t="s">
        <v>9</v>
      </c>
      <c r="B58" s="45" t="s">
        <v>19</v>
      </c>
    </row>
    <row r="59" spans="1:25" x14ac:dyDescent="0.25">
      <c r="A59" s="42" t="s">
        <v>10</v>
      </c>
      <c r="B59" s="45" t="s">
        <v>20</v>
      </c>
    </row>
    <row r="60" spans="1:25" s="39" customFormat="1" x14ac:dyDescent="0.25">
      <c r="A60" s="42" t="s">
        <v>11</v>
      </c>
      <c r="B60" s="45" t="s">
        <v>21</v>
      </c>
      <c r="D60" s="1"/>
      <c r="E60" s="40"/>
      <c r="F60" s="1"/>
      <c r="G60" s="4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5" s="39" customFormat="1" ht="29.25" x14ac:dyDescent="0.25">
      <c r="A61" s="42" t="s">
        <v>12</v>
      </c>
      <c r="B61" s="45" t="s">
        <v>22</v>
      </c>
      <c r="D61" s="1"/>
      <c r="E61" s="40"/>
      <c r="F61" s="1"/>
      <c r="G61" s="4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5" s="39" customFormat="1" ht="29.25" x14ac:dyDescent="0.25">
      <c r="A62" s="42" t="s">
        <v>13</v>
      </c>
      <c r="B62" s="45" t="s">
        <v>23</v>
      </c>
      <c r="D62" s="1"/>
      <c r="E62" s="40"/>
      <c r="F62" s="1"/>
      <c r="G62" s="4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5" s="39" customFormat="1" x14ac:dyDescent="0.25">
      <c r="A63" s="46"/>
      <c r="B63" s="41"/>
      <c r="D63" s="1"/>
      <c r="E63" s="40"/>
      <c r="F63" s="1"/>
      <c r="G63" s="4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5" s="39" customFormat="1" x14ac:dyDescent="0.25">
      <c r="A64" s="46"/>
      <c r="B64" s="41"/>
      <c r="D64" s="1"/>
      <c r="E64" s="40"/>
      <c r="F64" s="1"/>
      <c r="G64" s="4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9" customFormat="1" x14ac:dyDescent="0.25">
      <c r="A65" s="46"/>
      <c r="B65" s="41"/>
      <c r="D65" s="1"/>
      <c r="E65" s="40"/>
      <c r="F65" s="1"/>
      <c r="G65" s="4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9" customFormat="1" x14ac:dyDescent="0.25">
      <c r="A66" s="46"/>
      <c r="B66" s="47"/>
      <c r="D66" s="1"/>
      <c r="E66" s="40"/>
      <c r="F66" s="1"/>
      <c r="G66" s="4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9" customFormat="1" x14ac:dyDescent="0.25">
      <c r="A67" s="46"/>
      <c r="B67" s="41"/>
      <c r="D67" s="1"/>
      <c r="E67" s="40"/>
      <c r="F67" s="1"/>
      <c r="G67" s="4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9" customFormat="1" x14ac:dyDescent="0.25">
      <c r="A68" s="46"/>
      <c r="B68" s="41"/>
      <c r="D68" s="1"/>
      <c r="E68" s="40"/>
      <c r="F68" s="1"/>
      <c r="G68" s="4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9" customFormat="1" x14ac:dyDescent="0.25">
      <c r="A69" s="1"/>
      <c r="B69" s="1"/>
      <c r="D69" s="1"/>
      <c r="E69" s="40"/>
      <c r="F69" s="1"/>
      <c r="G69" s="4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9" customFormat="1" x14ac:dyDescent="0.25">
      <c r="A70" s="1"/>
      <c r="B70" s="1"/>
      <c r="D70" s="1"/>
      <c r="E70" s="40"/>
      <c r="F70" s="1"/>
      <c r="G70" s="4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</sheetData>
  <mergeCells count="31">
    <mergeCell ref="L52:R52"/>
    <mergeCell ref="E52:K52"/>
    <mergeCell ref="S52:Y52"/>
    <mergeCell ref="V51:W51"/>
    <mergeCell ref="X51:Y51"/>
    <mergeCell ref="M51:N51"/>
    <mergeCell ref="O51:P51"/>
    <mergeCell ref="Q51:R51"/>
    <mergeCell ref="T51:U51"/>
    <mergeCell ref="L2:R2"/>
    <mergeCell ref="S2:Y2"/>
    <mergeCell ref="A1:Y1"/>
    <mergeCell ref="L3:L5"/>
    <mergeCell ref="S3:S5"/>
    <mergeCell ref="M4:N4"/>
    <mergeCell ref="O4:P4"/>
    <mergeCell ref="Q4:R4"/>
    <mergeCell ref="A54:B54"/>
    <mergeCell ref="A51:G51"/>
    <mergeCell ref="H51:I51"/>
    <mergeCell ref="J51:K51"/>
    <mergeCell ref="A52:D52"/>
    <mergeCell ref="A3:A5"/>
    <mergeCell ref="D3:D5"/>
    <mergeCell ref="E3:E5"/>
    <mergeCell ref="F3:K3"/>
    <mergeCell ref="F4:G4"/>
    <mergeCell ref="H4:I4"/>
    <mergeCell ref="J4:K4"/>
    <mergeCell ref="B3:C5"/>
    <mergeCell ref="E2:K2"/>
  </mergeCells>
  <conditionalFormatting sqref="C6:K50">
    <cfRule type="cellIs" dxfId="9" priority="7" operator="equal">
      <formula>0</formula>
    </cfRule>
  </conditionalFormatting>
  <conditionalFormatting sqref="F3:F4">
    <cfRule type="cellIs" dxfId="8" priority="13" operator="equal">
      <formula>0</formula>
    </cfRule>
  </conditionalFormatting>
  <conditionalFormatting sqref="F5:I5 F53:I53 F55:I1048576">
    <cfRule type="cellIs" dxfId="7" priority="16" operator="equal">
      <formula>0</formula>
    </cfRule>
  </conditionalFormatting>
  <conditionalFormatting sqref="H4:K4">
    <cfRule type="cellIs" dxfId="6" priority="12" operator="equal">
      <formula>0</formula>
    </cfRule>
  </conditionalFormatting>
  <conditionalFormatting sqref="M5:P5">
    <cfRule type="cellIs" dxfId="4" priority="5" operator="equal">
      <formula>0</formula>
    </cfRule>
  </conditionalFormatting>
  <conditionalFormatting sqref="T5:W5">
    <cfRule type="cellIs" dxfId="3" priority="4" operator="equal">
      <formula>0</formula>
    </cfRule>
  </conditionalFormatting>
  <conditionalFormatting sqref="M4">
    <cfRule type="cellIs" dxfId="2" priority="3" operator="equal">
      <formula>0</formula>
    </cfRule>
  </conditionalFormatting>
  <conditionalFormatting sqref="O4:R4">
    <cfRule type="cellIs" dxfId="1" priority="2" operator="equal">
      <formula>0</formula>
    </cfRule>
  </conditionalFormatting>
  <conditionalFormatting sqref="L6:Y50">
    <cfRule type="cellIs" dxfId="0" priority="1" operator="equal">
      <formula>0</formula>
    </cfRule>
  </conditionalFormatting>
  <pageMargins left="0.85" right="0.65" top="1.25" bottom="1.18" header="0.3" footer="0.3"/>
  <pageSetup scale="46" fitToHeight="4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51D18-B877-48D5-BA99-0855341B1871}"/>
</file>

<file path=customXml/itemProps2.xml><?xml version="1.0" encoding="utf-8"?>
<ds:datastoreItem xmlns:ds="http://schemas.openxmlformats.org/officeDocument/2006/customXml" ds:itemID="{D9730B02-105A-4669-94E3-2E4E737CB930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46746933-A1E6-4135-9EFA-A9E311FA5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SCHEDULE</vt:lpstr>
      <vt:lpstr>'BID SCHEDULE'!Print_Area</vt:lpstr>
      <vt:lpstr>'BID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Nutzmann</dc:creator>
  <cp:lastModifiedBy>Queenie Tran</cp:lastModifiedBy>
  <cp:lastPrinted>2023-10-13T15:53:24Z</cp:lastPrinted>
  <dcterms:created xsi:type="dcterms:W3CDTF">2023-06-13T20:43:17Z</dcterms:created>
  <dcterms:modified xsi:type="dcterms:W3CDTF">2023-12-12T21:06:53Z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